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5" windowHeight="819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list'!$F$4</definedName>
    <definedName name="MJ">'Krycí list'!$G$4</definedName>
    <definedName name="Mont">'Rekapitulace'!$H$22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'Položky'!$A$1:$G$114</definedName>
    <definedName name="_xlnm.Print_Area" localSheetId="1">'Rekapitulace'!$A$1:$I$29</definedName>
    <definedName name="PocetMJ">'Krycí list'!$G$7</definedName>
    <definedName name="Poznamka">'Krycí list'!$B$37</definedName>
    <definedName name="Projektant">'Krycí list'!$C$7</definedName>
    <definedName name="PSV">'Rekapitulace'!$F$22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<sst xmlns="http://schemas.openxmlformats.org/spreadsheetml/2006/main" count="386" uniqueCount="257">
  <si>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</si>
  <si>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</si>
  <si>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</si>
  <si>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</si>
  <si>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</si>
  <si>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</si>
  <si>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</si>
  <si>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</si>
  <si>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</si>
  <si>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</si>
  <si>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</si>
  <si>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</si>
  <si>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</si>
  <si>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</si>
  <si>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</si>
  <si>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</si>
  <si>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</si>
  <si>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</si>
  <si>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</si>
  <si>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</si>
  <si>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</si>
  <si>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</si>
  <si>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</si>
  <si>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</si>
  <si>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</si>
  <si>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</si>
  <si>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</si>
  <si>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</si>
  <si>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</si>
  <si>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</si>
  <si>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</si>
  <si>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</si>
  <si>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</si>
  <si>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</si>
  <si>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</si>
  <si>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</si>
  <si>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</si>
  <si>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</si>
  <si>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</si>
  <si>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</si>
  <si>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</si>
  <si>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</si>
  <si>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</si>
  <si>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</si>
  <si>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</si>
  <si>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</si>
  <si>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</si>
  <si>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</si>
  <si>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</si>
  <si>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</si>
  <si>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</si>
  <si>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</si>
  <si>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</si>
  <si>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</si>
  <si>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</si>
  <si>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</si>
  <si>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</si>
  <si>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</si>
  <si>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</si>
  <si>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</si>
  <si>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</si>
  <si>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</si>
  <si>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</si>
  <si>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</si>
  <si>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</si>
  <si>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</si>
  <si>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</si>
  <si>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</si>
  <si>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</si>
  <si>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132 20-1201.R00</t>
  </si>
  <si>
    <t xml:space="preserve">Hloubení rýh šířky do 200 cm v hor.3 do 100 m3 </t>
  </si>
  <si>
    <t>m3</t>
  </si>
  <si>
    <t>132 20-1209.R00</t>
  </si>
  <si>
    <t xml:space="preserve">Příplatek za lepivost - hloubení rýh 200cm v hor.3 </t>
  </si>
  <si>
    <t>161 10-1103.R00</t>
  </si>
  <si>
    <t xml:space="preserve">Svislé přemístění výkopku z hor.1-4 do 6,0 m </t>
  </si>
  <si>
    <t>162 20-1101.R00</t>
  </si>
  <si>
    <t xml:space="preserve">Vodorovné přemístění výkopku z hor.1-4 do 20 m </t>
  </si>
  <si>
    <t>162 70-1105.R00</t>
  </si>
  <si>
    <t xml:space="preserve">Vodorovné přemístění výkopku z hor.1-4 do 10000 m </t>
  </si>
  <si>
    <t>167 10-1101.R00</t>
  </si>
  <si>
    <t>Nakládání výkopku z hor.1-4 v množství do 100 m3 doplnění zeminy pro zásyp</t>
  </si>
  <si>
    <t>151 10-1103.R00</t>
  </si>
  <si>
    <t xml:space="preserve">Pažení a rozepření stěn rýh - příložné - hl. do 8m </t>
  </si>
  <si>
    <t>m2</t>
  </si>
  <si>
    <t>151 10-1113.R00</t>
  </si>
  <si>
    <t xml:space="preserve">Odstranění paženi stěn rýh - příložné - hl. do 8 m </t>
  </si>
  <si>
    <t>174 10-1101.R00</t>
  </si>
  <si>
    <t xml:space="preserve">Zásyp jam, rýh, šachet se zhutněním </t>
  </si>
  <si>
    <t>113 10-6231.R00</t>
  </si>
  <si>
    <t xml:space="preserve">Rozebrání dlažeb ze zámkové dlažby v kamenivu </t>
  </si>
  <si>
    <t>113 10-7122.R00</t>
  </si>
  <si>
    <t xml:space="preserve">Odstranění podkladu pl. 200 m2,kam.drcené tl.20 cm </t>
  </si>
  <si>
    <t>5</t>
  </si>
  <si>
    <t>Komunikace</t>
  </si>
  <si>
    <t>564 85-1111.R00</t>
  </si>
  <si>
    <t xml:space="preserve">Podklad ze štěrkodrti po zhutnění tloušťky 15 cm </t>
  </si>
  <si>
    <t>596 21-5021.R00</t>
  </si>
  <si>
    <t xml:space="preserve">Kladení zámkové dlažby tl. 6 cm do drtě tl. 4 cm </t>
  </si>
  <si>
    <t>596 21-5025.R00</t>
  </si>
  <si>
    <t xml:space="preserve">Příplatek za kladení dlažby tl. 6cm, drť, do100 m2 </t>
  </si>
  <si>
    <t>592-45020</t>
  </si>
  <si>
    <t>Dlažba zámková 6 cm přírodní přesná výměra dle skutečné potřeby</t>
  </si>
  <si>
    <t>597 10-1113.RT1</t>
  </si>
  <si>
    <t xml:space="preserve">Montáž odvodňovacího žlabu - Schluter - NC </t>
  </si>
  <si>
    <t>m</t>
  </si>
  <si>
    <t>597 1001</t>
  </si>
  <si>
    <t xml:space="preserve">Drenážní žlab Schluter Troba Line 75x20 - NC </t>
  </si>
  <si>
    <t>597 10-1114.RT1</t>
  </si>
  <si>
    <t>Montáž odvodňovacího žlabu - stávajícího vč.obetonování</t>
  </si>
  <si>
    <t>61</t>
  </si>
  <si>
    <t>Upravy povrchů vnitřní</t>
  </si>
  <si>
    <t>614 47-1715.R00</t>
  </si>
  <si>
    <t xml:space="preserve">Vyspravení beton. konstrukcí - adhézní můstek </t>
  </si>
  <si>
    <t>614 47-1711.R00</t>
  </si>
  <si>
    <t>Vyspravení beton. konstrukcí cem. maltou (PC maltou)</t>
  </si>
  <si>
    <t>614 47-1712.R00</t>
  </si>
  <si>
    <t>Vyspravení beton. konstrukcí cem. maltou (PC maltou) - věnec</t>
  </si>
  <si>
    <t>62</t>
  </si>
  <si>
    <t>Upravy povrchů vnější</t>
  </si>
  <si>
    <t>622 90 3001</t>
  </si>
  <si>
    <t xml:space="preserve">Očištění stěny a stropní kce před izolací - NC </t>
  </si>
  <si>
    <t>622 42-1132.R00</t>
  </si>
  <si>
    <t>Omítka vnější stěn, MVC, hladká, složitost 3 sokl</t>
  </si>
  <si>
    <t>63</t>
  </si>
  <si>
    <t>Podlahy a podlahové konstrukce</t>
  </si>
  <si>
    <t>632 41-1115.R00</t>
  </si>
  <si>
    <t xml:space="preserve">Potěr ze SMS , ruční zpracování, tl. 2-16 mm </t>
  </si>
  <si>
    <t>632 40-1922.R00</t>
  </si>
  <si>
    <t xml:space="preserve">Příplatek k potěrům za sklon 15-30° tloušťky 20 mm </t>
  </si>
  <si>
    <t>631 57-1004.R00</t>
  </si>
  <si>
    <t>Násyp ze štěrkopísku 0 - 32, tř. I drenážní</t>
  </si>
  <si>
    <t>8</t>
  </si>
  <si>
    <t>Trubní vedení</t>
  </si>
  <si>
    <t>871 21-9111.R00</t>
  </si>
  <si>
    <t xml:space="preserve">Kladení dren. potrubí bezvýkop.,flex.PVC, bez obs. </t>
  </si>
  <si>
    <t>286-11223.A</t>
  </si>
  <si>
    <t xml:space="preserve">Trubka PVC drenážní flexibilní d 100 mm </t>
  </si>
  <si>
    <t>871 21 9001</t>
  </si>
  <si>
    <t xml:space="preserve">Dopojení drenáže na stávající potrubí - NC </t>
  </si>
  <si>
    <t>kus</t>
  </si>
  <si>
    <t>96</t>
  </si>
  <si>
    <t>Bourání konstrukcí</t>
  </si>
  <si>
    <t>962 03-1133.R00</t>
  </si>
  <si>
    <t xml:space="preserve">Bourání příček cihelných tl. 15 cm </t>
  </si>
  <si>
    <t>965 02-4131.R00</t>
  </si>
  <si>
    <t xml:space="preserve">Bourání kamenných podlah z desek plochy nad 1 m2 </t>
  </si>
  <si>
    <t>965 04-3341.R00</t>
  </si>
  <si>
    <t>Bourání podkladů bet., potěr tl. 10 cm, nad 4 m2 lože pod dlažbou</t>
  </si>
  <si>
    <t>97</t>
  </si>
  <si>
    <t>Prorážení otvorů</t>
  </si>
  <si>
    <t>978 05-9611.R00</t>
  </si>
  <si>
    <t>Odsekání vnějších obkladů stěn do 1 m2 sokl</t>
  </si>
  <si>
    <t>979 05-4442.R00</t>
  </si>
  <si>
    <t xml:space="preserve">Očištění vybouraných dlaždic s výplní spár MC </t>
  </si>
  <si>
    <t>979 05-4441.R00</t>
  </si>
  <si>
    <t xml:space="preserve">Očištění vybour. dlaždic s výplní kamen. těženým </t>
  </si>
  <si>
    <t>Odsekání vnějších obkladů stěn do 1 m2 kamenný sokl</t>
  </si>
  <si>
    <t>976 01-6111.R00</t>
  </si>
  <si>
    <t xml:space="preserve">Vybourání odvodňovacích žlábků </t>
  </si>
  <si>
    <t>979 08-2111.R00</t>
  </si>
  <si>
    <t xml:space="preserve">Vnitrostaveništní doprava suti do 10 m </t>
  </si>
  <si>
    <t>t</t>
  </si>
  <si>
    <t>979 08-2121.R00</t>
  </si>
  <si>
    <t xml:space="preserve">Příplatek k vnitrost. dopravě suti za dalších 5 m </t>
  </si>
  <si>
    <t>979 08-1111.R00</t>
  </si>
  <si>
    <t xml:space="preserve">Odvoz suti a vybour. hmot na skládku do 1 km </t>
  </si>
  <si>
    <t>979 08-1121.R00</t>
  </si>
  <si>
    <t xml:space="preserve">Příplatek k odvozu za každý další 1 km </t>
  </si>
  <si>
    <t>979 99-0107.R00</t>
  </si>
  <si>
    <t xml:space="preserve">Poplatek za skládku suti - směs betonu,cihel,dřeva </t>
  </si>
  <si>
    <t>99</t>
  </si>
  <si>
    <t>Staveništní přesun hmot</t>
  </si>
  <si>
    <t>999 28-1111.R00</t>
  </si>
  <si>
    <t xml:space="preserve">Přesun hmot pro opravy a údržbu do výšky 25 m </t>
  </si>
  <si>
    <t>711</t>
  </si>
  <si>
    <t>Izolace proti vodě</t>
  </si>
  <si>
    <t>711 11-1001.R00</t>
  </si>
  <si>
    <t xml:space="preserve">Izolace proti vlhkosti vodor. nátěr ALP za studena </t>
  </si>
  <si>
    <t>711 11-2001.R00</t>
  </si>
  <si>
    <t xml:space="preserve">Izolace proti vlhkosti svis. nátěr ALP, za studena </t>
  </si>
  <si>
    <t>711 14-1559.R00</t>
  </si>
  <si>
    <t xml:space="preserve">Izolace proti vlhk. vodorovná pásy přitavením </t>
  </si>
  <si>
    <t>711 14-2559.R00</t>
  </si>
  <si>
    <t xml:space="preserve">Izolace proti vlhkosti svislá pásy přitavením </t>
  </si>
  <si>
    <t>711 74-5567.R00</t>
  </si>
  <si>
    <t xml:space="preserve">Provedení detailů zpět.. spojů, NAIP, rš -0,5 m </t>
  </si>
  <si>
    <t>111-63111</t>
  </si>
  <si>
    <t xml:space="preserve">Lak asfaltový izolační ALP-PENETRAL, sud </t>
  </si>
  <si>
    <t>kg</t>
  </si>
  <si>
    <t>628-52250.1</t>
  </si>
  <si>
    <t xml:space="preserve">Pás asfalt se skleněnou vložkou </t>
  </si>
  <si>
    <t>711 40-1131.R00</t>
  </si>
  <si>
    <t>Drenážní rohož TROBA-Plus 8 položená na sucho NC</t>
  </si>
  <si>
    <t>Drenážní rohož TROBA-Plus 12 položená na sucho NC</t>
  </si>
  <si>
    <t>711 48-2020.RZ1</t>
  </si>
  <si>
    <t>Systém HDPE nop.folií, svisle včetně dodávky fólie s výškou nopů 20mm</t>
  </si>
  <si>
    <t>712 30-0831.R00</t>
  </si>
  <si>
    <t xml:space="preserve">Odstranění asfalt. pásu vodorovně 1vrstvé </t>
  </si>
  <si>
    <t>712 60-0831.R00</t>
  </si>
  <si>
    <t xml:space="preserve">Odstranění asfalt. pásu svisle 1vrstvé </t>
  </si>
  <si>
    <t>711 21-2125.R00</t>
  </si>
  <si>
    <t xml:space="preserve">Nátěr krystalický hydroizolační - NC </t>
  </si>
  <si>
    <t>711 21-2126.R00</t>
  </si>
  <si>
    <t>Nátěr krystalický hydroizolační - NC věnec</t>
  </si>
  <si>
    <t>998 71-1201.R00</t>
  </si>
  <si>
    <t xml:space="preserve">Přesun hmot pro izolace proti vodě, výšky do 6 m </t>
  </si>
  <si>
    <t>762</t>
  </si>
  <si>
    <t>Konstrukce tesařské</t>
  </si>
  <si>
    <t>762 43-1220.R00</t>
  </si>
  <si>
    <t>Montáž obložení stěn dřevotřískou tl. do 10 mm ochrana izolace</t>
  </si>
  <si>
    <t>607-25009</t>
  </si>
  <si>
    <t xml:space="preserve">Deska dřevoštěpková OSB 3 N tl. 10 mm </t>
  </si>
  <si>
    <t>998 76-2202.R00</t>
  </si>
  <si>
    <t xml:space="preserve">Přesun hmot pro tesařské konstrukce, výšky do 12 m </t>
  </si>
  <si>
    <t>764</t>
  </si>
  <si>
    <t>Konstrukce klempířské</t>
  </si>
  <si>
    <t>764 42-1330.R00</t>
  </si>
  <si>
    <t>Oplechování lištou z Al plechu izolace</t>
  </si>
  <si>
    <t>998 76-4201.R00</t>
  </si>
  <si>
    <t xml:space="preserve">Přesun hmot pro klempířské konstr., výšky do 6 m </t>
  </si>
  <si>
    <t>772</t>
  </si>
  <si>
    <t>Kamenné  dlažby</t>
  </si>
  <si>
    <t>772 40-1123.R00</t>
  </si>
  <si>
    <t xml:space="preserve">Obklad soklů stěn rovných kamenem tl. do 3 cm </t>
  </si>
  <si>
    <t>772 50-1140.R00</t>
  </si>
  <si>
    <t>Dlažba z kamene,pravoúhlých desek,prostá do 3 cm lepení na terče Schluter Stelz DR</t>
  </si>
  <si>
    <t>772 5001</t>
  </si>
  <si>
    <t>Dodávka + montáž terčů Troba Stelz DR tl.2mm včetně vyplnění tenkovrstvou maltou - NC</t>
  </si>
  <si>
    <t>772 5002</t>
  </si>
  <si>
    <t>Dodávka + montáž terčů Troba Stelz DR tl.2-10mm včetně vyplnění tenkovrstvou maltou - NC</t>
  </si>
  <si>
    <t>772 1001</t>
  </si>
  <si>
    <t>Žulová dlažba tl.25mm - NC výměra bude upřesněna dle skutečné potřeby</t>
  </si>
  <si>
    <t>772 1002</t>
  </si>
  <si>
    <t>Dodávka žulového soklu v.100mm - NC výměra bude upřesněna dle skutečné potřeby</t>
  </si>
  <si>
    <t>998 77-2201.R00</t>
  </si>
  <si>
    <t xml:space="preserve">Přesun hmot pro dlažby z kamene, výšky do 6 m </t>
  </si>
  <si>
    <t>777</t>
  </si>
  <si>
    <t>Podlahy ze syntetických hmot</t>
  </si>
  <si>
    <t>777 55-3210.R00</t>
  </si>
  <si>
    <t xml:space="preserve">Vyrovnání podlah, samonivel. hmota tl. 2mm </t>
  </si>
  <si>
    <t>777 55-3219.R00</t>
  </si>
  <si>
    <t xml:space="preserve">Příplatek za další 2 mm, samonivel. hmota </t>
  </si>
  <si>
    <t>998 77-7201.R00</t>
  </si>
  <si>
    <t xml:space="preserve">Přesun hmot pro podlahy syntetické, výšky do 6 m </t>
  </si>
  <si>
    <t>781</t>
  </si>
  <si>
    <t>Obklady keramické</t>
  </si>
  <si>
    <t>781 74-1015.R00</t>
  </si>
  <si>
    <t xml:space="preserve">Obklad vnějších stěn, obkl. hutné do MC </t>
  </si>
  <si>
    <t>781 74-9711.R00</t>
  </si>
  <si>
    <t xml:space="preserve">Obklad vnější, hutné - příplatek za plochu do10 m2 </t>
  </si>
  <si>
    <t>781 74 1001</t>
  </si>
  <si>
    <t xml:space="preserve">Obklad keramický venkovní dle výběru investora </t>
  </si>
  <si>
    <t>998 78-1201.R00</t>
  </si>
  <si>
    <t xml:space="preserve">Přesun hmot pro obklady keramické, výšky do 6 m </t>
  </si>
  <si>
    <t>Zařízení staveniště 2,5%</t>
  </si>
  <si>
    <t>Stavební úpravy-hydroizolace  č.p.1700, Benešov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</si>
</sst>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1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3" xfId="0" applyFont="1" applyFill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4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5" applyFont="1" applyBorder="1">
      <alignment/>
      <protection/>
    </xf>
    <xf numFmtId="0" fontId="0" fillId="0" borderId="51" xfId="45" applyBorder="1">
      <alignment/>
      <protection/>
    </xf>
    <xf numFmtId="0" fontId="0" fillId="0" borderId="51" xfId="45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0" borderId="30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4" fontId="22" fillId="0" borderId="37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0" fillId="0" borderId="0" xfId="45" applyFill="1">
      <alignment/>
      <protection/>
    </xf>
    <xf numFmtId="0" fontId="27" fillId="0" borderId="0" xfId="45" applyFont="1" applyFill="1" applyAlignment="1">
      <alignment horizontal="centerContinuous"/>
      <protection/>
    </xf>
    <xf numFmtId="0" fontId="28" fillId="0" borderId="0" xfId="45" applyFont="1" applyFill="1" applyAlignment="1">
      <alignment horizontal="centerContinuous"/>
      <protection/>
    </xf>
    <xf numFmtId="0" fontId="28" fillId="0" borderId="0" xfId="45" applyFont="1" applyFill="1" applyAlignment="1">
      <alignment horizontal="right"/>
      <protection/>
    </xf>
    <xf numFmtId="0" fontId="3" fillId="0" borderId="49" xfId="45" applyFont="1" applyFill="1" applyBorder="1">
      <alignment/>
      <protection/>
    </xf>
    <xf numFmtId="0" fontId="0" fillId="0" borderId="49" xfId="45" applyFill="1" applyBorder="1">
      <alignment/>
      <protection/>
    </xf>
    <xf numFmtId="0" fontId="25" fillId="0" borderId="49" xfId="45" applyFont="1" applyFill="1" applyBorder="1" applyAlignment="1">
      <alignment horizontal="right"/>
      <protection/>
    </xf>
    <xf numFmtId="0" fontId="0" fillId="0" borderId="49" xfId="45" applyFill="1" applyBorder="1" applyAlignment="1">
      <alignment horizontal="left"/>
      <protection/>
    </xf>
    <xf numFmtId="0" fontId="0" fillId="0" borderId="50" xfId="45" applyFill="1" applyBorder="1">
      <alignment/>
      <protection/>
    </xf>
    <xf numFmtId="0" fontId="3" fillId="0" borderId="51" xfId="45" applyFont="1" applyFill="1" applyBorder="1">
      <alignment/>
      <protection/>
    </xf>
    <xf numFmtId="0" fontId="0" fillId="0" borderId="51" xfId="45" applyFill="1" applyBorder="1">
      <alignment/>
      <protection/>
    </xf>
    <xf numFmtId="0" fontId="25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22" fillId="0" borderId="58" xfId="45" applyNumberFormat="1" applyFont="1" applyFill="1" applyBorder="1">
      <alignment/>
      <protection/>
    </xf>
    <xf numFmtId="0" fontId="22" fillId="0" borderId="39" xfId="45" applyFont="1" applyFill="1" applyBorder="1" applyAlignment="1">
      <alignment horizontal="center"/>
      <protection/>
    </xf>
    <xf numFmtId="0" fontId="22" fillId="0" borderId="39" xfId="45" applyNumberFormat="1" applyFont="1" applyFill="1" applyBorder="1" applyAlignment="1">
      <alignment horizontal="center"/>
      <protection/>
    </xf>
    <xf numFmtId="0" fontId="22" fillId="0" borderId="58" xfId="45" applyFont="1" applyFill="1" applyBorder="1" applyAlignment="1">
      <alignment horizontal="center"/>
      <protection/>
    </xf>
    <xf numFmtId="0" fontId="1" fillId="0" borderId="61" xfId="45" applyFont="1" applyFill="1" applyBorder="1" applyAlignment="1">
      <alignment horizontal="center"/>
      <protection/>
    </xf>
    <xf numFmtId="49" fontId="1" fillId="0" borderId="61" xfId="45" applyNumberFormat="1" applyFont="1" applyFill="1" applyBorder="1" applyAlignment="1">
      <alignment horizontal="left"/>
      <protection/>
    </xf>
    <xf numFmtId="0" fontId="1" fillId="0" borderId="61" xfId="45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61" xfId="45" applyNumberFormat="1" applyFill="1" applyBorder="1" applyAlignment="1">
      <alignment horizontal="right"/>
      <protection/>
    </xf>
    <xf numFmtId="0" fontId="0" fillId="0" borderId="61" xfId="45" applyNumberFormat="1" applyFill="1" applyBorder="1">
      <alignment/>
      <protection/>
    </xf>
    <xf numFmtId="0" fontId="0" fillId="0" borderId="0" xfId="45" applyNumberFormat="1">
      <alignment/>
      <protection/>
    </xf>
    <xf numFmtId="0" fontId="29" fillId="0" borderId="0" xfId="45" applyFont="1">
      <alignment/>
      <protection/>
    </xf>
    <xf numFmtId="0" fontId="0" fillId="0" borderId="61" xfId="45" applyFont="1" applyFill="1" applyBorder="1" applyAlignment="1">
      <alignment horizontal="center"/>
      <protection/>
    </xf>
    <xf numFmtId="49" fontId="24" fillId="0" borderId="61" xfId="45" applyNumberFormat="1" applyFont="1" applyFill="1" applyBorder="1" applyAlignment="1">
      <alignment horizontal="left"/>
      <protection/>
    </xf>
    <xf numFmtId="0" fontId="24" fillId="0" borderId="61" xfId="45" applyFont="1" applyFill="1" applyBorder="1" applyAlignment="1">
      <alignment wrapText="1"/>
      <protection/>
    </xf>
    <xf numFmtId="49" fontId="24" fillId="0" borderId="61" xfId="45" applyNumberFormat="1" applyFont="1" applyFill="1" applyBorder="1" applyAlignment="1">
      <alignment horizontal="center" shrinkToFit="1"/>
      <protection/>
    </xf>
    <xf numFmtId="4" fontId="24" fillId="0" borderId="61" xfId="45" applyNumberFormat="1" applyFont="1" applyFill="1" applyBorder="1" applyAlignment="1">
      <alignment horizontal="right"/>
      <protection/>
    </xf>
    <xf numFmtId="4" fontId="24" fillId="0" borderId="61" xfId="45" applyNumberFormat="1" applyFont="1" applyFill="1" applyBorder="1">
      <alignment/>
      <protection/>
    </xf>
    <xf numFmtId="0" fontId="0" fillId="0" borderId="62" xfId="45" applyFill="1" applyBorder="1" applyAlignment="1">
      <alignment horizontal="center"/>
      <protection/>
    </xf>
    <xf numFmtId="49" fontId="3" fillId="0" borderId="62" xfId="45" applyNumberFormat="1" applyFont="1" applyFill="1" applyBorder="1" applyAlignment="1">
      <alignment horizontal="left"/>
      <protection/>
    </xf>
    <xf numFmtId="0" fontId="3" fillId="0" borderId="62" xfId="45" applyFont="1" applyFill="1" applyBorder="1">
      <alignment/>
      <protection/>
    </xf>
    <xf numFmtId="4" fontId="0" fillId="0" borderId="62" xfId="45" applyNumberFormat="1" applyFill="1" applyBorder="1" applyAlignment="1">
      <alignment horizontal="right"/>
      <protection/>
    </xf>
    <xf numFmtId="4" fontId="1" fillId="0" borderId="62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30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31" fillId="0" borderId="0" xfId="45" applyFont="1" applyBorder="1">
      <alignment/>
      <protection/>
    </xf>
    <xf numFmtId="3" fontId="31" fillId="0" borderId="0" xfId="45" applyNumberFormat="1" applyFont="1" applyBorder="1" applyAlignment="1">
      <alignment horizontal="right"/>
      <protection/>
    </xf>
    <xf numFmtId="4" fontId="31" fillId="0" borderId="0" xfId="45" applyNumberFormat="1" applyFont="1" applyBorder="1">
      <alignment/>
      <protection/>
    </xf>
    <xf numFmtId="0" fontId="30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25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4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4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5" xfId="45" applyFont="1" applyBorder="1" applyAlignment="1">
      <alignment horizontal="center"/>
      <protection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51" xfId="45" applyFont="1" applyBorder="1" applyAlignment="1">
      <alignment horizontal="left"/>
      <protection/>
    </xf>
    <xf numFmtId="0" fontId="0" fillId="0" borderId="69" xfId="45" applyFont="1" applyBorder="1" applyAlignment="1">
      <alignment horizontal="left"/>
      <protection/>
    </xf>
    <xf numFmtId="0" fontId="26" fillId="0" borderId="0" xfId="45" applyFont="1" applyAlignment="1">
      <alignment horizontal="center"/>
      <protection/>
    </xf>
    <xf numFmtId="0" fontId="0" fillId="0" borderId="65" xfId="45" applyFont="1" applyFill="1" applyBorder="1" applyAlignment="1">
      <alignment horizontal="center"/>
      <protection/>
    </xf>
    <xf numFmtId="0" fontId="0" fillId="0" borderId="66" xfId="45" applyFont="1" applyFill="1" applyBorder="1" applyAlignment="1">
      <alignment horizontal="center"/>
      <protection/>
    </xf>
    <xf numFmtId="49" fontId="0" fillId="0" borderId="67" xfId="45" applyNumberFormat="1" applyFont="1" applyFill="1" applyBorder="1" applyAlignment="1">
      <alignment horizontal="center"/>
      <protection/>
    </xf>
    <xf numFmtId="0" fontId="0" fillId="0" borderId="68" xfId="45" applyFont="1" applyFill="1" applyBorder="1" applyAlignment="1">
      <alignment horizontal="center"/>
      <protection/>
    </xf>
    <xf numFmtId="0" fontId="0" fillId="0" borderId="51" xfId="45" applyFill="1" applyBorder="1" applyAlignment="1">
      <alignment horizontal="center" shrinkToFit="1"/>
      <protection/>
    </xf>
    <xf numFmtId="0" fontId="0" fillId="0" borderId="69" xfId="45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/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256</v>
      </c>
      <c r="D6" s="10"/>
      <c r="E6" s="10"/>
      <c r="F6" s="18"/>
      <c r="G6" s="12"/>
    </row>
    <row r="7" spans="1:9" ht="12.75">
      <c r="A7" s="13" t="s">
        <v>8</v>
      </c>
      <c r="B7" s="15"/>
      <c r="C7" s="177"/>
      <c r="D7" s="178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7"/>
      <c r="D8" s="178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9"/>
      <c r="F11" s="180"/>
      <c r="G11" s="181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Rekapitulace!A27</f>
        <v>Zařízení staveniště 2,5%</v>
      </c>
      <c r="E14" s="44"/>
      <c r="F14" s="45"/>
      <c r="G14" s="42">
        <f>Rekapitulace!I27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20</v>
      </c>
      <c r="D32" s="15" t="s">
        <v>40</v>
      </c>
      <c r="E32" s="16"/>
      <c r="F32" s="59"/>
      <c r="G32" s="17"/>
    </row>
    <row r="33" spans="1:7" ht="12.75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ROUND(PRODUCT(F32,C33/100),1)</f>
        <v>0.2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1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68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68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68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68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68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68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68"/>
      <c r="B44" s="176"/>
      <c r="C44" s="176"/>
      <c r="D44" s="176"/>
      <c r="E44" s="176"/>
      <c r="F44" s="176"/>
      <c r="G44" s="176"/>
      <c r="H44" t="s">
        <v>4</v>
      </c>
    </row>
    <row r="45" spans="1:8" ht="3" customHeight="1">
      <c r="A45" s="68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47:G47"/>
    <mergeCell ref="B48:G48"/>
    <mergeCell ref="B37:G45"/>
    <mergeCell ref="B53:G53"/>
    <mergeCell ref="C7:D7"/>
    <mergeCell ref="C8:D8"/>
    <mergeCell ref="E11:G11"/>
    <mergeCell ref="B46:G46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9"/>
  <sheetViews>
    <sheetView zoomScalePageLayoutView="0" workbookViewId="0" topLeftCell="A16">
      <selection activeCell="H33" sqref="H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69" t="str">
        <f>CONCATENATE(cislostavby," ",nazevstavby)</f>
        <v> Stavební úpravy-hydroizolace  č.p.1700, Benešov</v>
      </c>
      <c r="D1" s="70"/>
      <c r="E1" s="71"/>
      <c r="F1" s="70"/>
      <c r="G1" s="72"/>
      <c r="H1" s="73"/>
      <c r="I1" s="74"/>
    </row>
    <row r="2" spans="1:9" ht="13.5" thickBot="1">
      <c r="A2" s="186" t="s">
        <v>1</v>
      </c>
      <c r="B2" s="187"/>
      <c r="C2" s="75" t="str">
        <f>CONCATENATE(cisloobjektu," ",nazevobjektu)</f>
        <v> </v>
      </c>
      <c r="D2" s="76"/>
      <c r="E2" s="77"/>
      <c r="F2" s="76"/>
      <c r="G2" s="188"/>
      <c r="H2" s="188"/>
      <c r="I2" s="189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Položky!BA19</f>
        <v>0</v>
      </c>
      <c r="F7" s="173">
        <f>Položky!BB19</f>
        <v>0</v>
      </c>
      <c r="G7" s="173">
        <f>Položky!BC19</f>
        <v>0</v>
      </c>
      <c r="H7" s="173">
        <f>Položky!BD19</f>
        <v>0</v>
      </c>
      <c r="I7" s="174">
        <f>Položky!BE19</f>
        <v>0</v>
      </c>
    </row>
    <row r="8" spans="1:9" s="11" customFormat="1" ht="12.75">
      <c r="A8" s="171" t="str">
        <f>Položky!B20</f>
        <v>5</v>
      </c>
      <c r="B8" s="86" t="str">
        <f>Položky!C20</f>
        <v>Komunikace</v>
      </c>
      <c r="C8" s="87"/>
      <c r="D8" s="88"/>
      <c r="E8" s="172">
        <f>Položky!BA28</f>
        <v>0</v>
      </c>
      <c r="F8" s="173">
        <f>Položky!BB28</f>
        <v>0</v>
      </c>
      <c r="G8" s="173">
        <f>Položky!BC28</f>
        <v>0</v>
      </c>
      <c r="H8" s="173">
        <f>Položky!BD28</f>
        <v>0</v>
      </c>
      <c r="I8" s="174">
        <f>Položky!BE28</f>
        <v>0</v>
      </c>
    </row>
    <row r="9" spans="1:9" s="11" customFormat="1" ht="12.75">
      <c r="A9" s="171" t="str">
        <f>Položky!B29</f>
        <v>61</v>
      </c>
      <c r="B9" s="86" t="str">
        <f>Položky!C29</f>
        <v>Upravy povrchů vnitřní</v>
      </c>
      <c r="C9" s="87"/>
      <c r="D9" s="88"/>
      <c r="E9" s="172">
        <f>Položky!BA34</f>
        <v>0</v>
      </c>
      <c r="F9" s="173">
        <f>Položky!BB34</f>
        <v>0</v>
      </c>
      <c r="G9" s="173">
        <f>Položky!BC34</f>
        <v>0</v>
      </c>
      <c r="H9" s="173">
        <f>Položky!BD34</f>
        <v>0</v>
      </c>
      <c r="I9" s="174">
        <f>Položky!BE34</f>
        <v>0</v>
      </c>
    </row>
    <row r="10" spans="1:9" s="11" customFormat="1" ht="12.75">
      <c r="A10" s="171" t="str">
        <f>Položky!B35</f>
        <v>62</v>
      </c>
      <c r="B10" s="86" t="str">
        <f>Položky!C35</f>
        <v>Upravy povrchů vnější</v>
      </c>
      <c r="C10" s="87"/>
      <c r="D10" s="88"/>
      <c r="E10" s="172">
        <f>Položky!BA38</f>
        <v>0</v>
      </c>
      <c r="F10" s="173">
        <f>Položky!BB38</f>
        <v>0</v>
      </c>
      <c r="G10" s="173">
        <f>Položky!BC38</f>
        <v>0</v>
      </c>
      <c r="H10" s="173">
        <f>Položky!BD38</f>
        <v>0</v>
      </c>
      <c r="I10" s="174">
        <f>Položky!BE38</f>
        <v>0</v>
      </c>
    </row>
    <row r="11" spans="1:9" s="11" customFormat="1" ht="12.75">
      <c r="A11" s="171" t="str">
        <f>Položky!B39</f>
        <v>63</v>
      </c>
      <c r="B11" s="86" t="str">
        <f>Položky!C39</f>
        <v>Podlahy a podlahové konstrukce</v>
      </c>
      <c r="C11" s="87"/>
      <c r="D11" s="88"/>
      <c r="E11" s="172">
        <f>Položky!BA43</f>
        <v>0</v>
      </c>
      <c r="F11" s="173">
        <f>Položky!BB43</f>
        <v>0</v>
      </c>
      <c r="G11" s="173">
        <f>Položky!BC43</f>
        <v>0</v>
      </c>
      <c r="H11" s="173">
        <f>Položky!BD43</f>
        <v>0</v>
      </c>
      <c r="I11" s="174">
        <f>Položky!BE43</f>
        <v>0</v>
      </c>
    </row>
    <row r="12" spans="1:9" s="11" customFormat="1" ht="12.75">
      <c r="A12" s="171" t="str">
        <f>Položky!B44</f>
        <v>8</v>
      </c>
      <c r="B12" s="86" t="str">
        <f>Položky!C44</f>
        <v>Trubní vedení</v>
      </c>
      <c r="C12" s="87"/>
      <c r="D12" s="88"/>
      <c r="E12" s="172">
        <f>Položky!BA48</f>
        <v>0</v>
      </c>
      <c r="F12" s="173">
        <f>Položky!BB48</f>
        <v>0</v>
      </c>
      <c r="G12" s="173">
        <f>Položky!BC48</f>
        <v>0</v>
      </c>
      <c r="H12" s="173">
        <f>Položky!BD48</f>
        <v>0</v>
      </c>
      <c r="I12" s="174">
        <f>Položky!BE48</f>
        <v>0</v>
      </c>
    </row>
    <row r="13" spans="1:9" s="11" customFormat="1" ht="12.75">
      <c r="A13" s="171" t="str">
        <f>Položky!B49</f>
        <v>96</v>
      </c>
      <c r="B13" s="86" t="str">
        <f>Položky!C49</f>
        <v>Bourání konstrukcí</v>
      </c>
      <c r="C13" s="87"/>
      <c r="D13" s="88"/>
      <c r="E13" s="172">
        <f>Položky!BA53</f>
        <v>0</v>
      </c>
      <c r="F13" s="173">
        <f>Položky!BB53</f>
        <v>0</v>
      </c>
      <c r="G13" s="173">
        <f>Položky!BC53</f>
        <v>0</v>
      </c>
      <c r="H13" s="173">
        <f>Položky!BD53</f>
        <v>0</v>
      </c>
      <c r="I13" s="174">
        <f>Položky!BE53</f>
        <v>0</v>
      </c>
    </row>
    <row r="14" spans="1:9" s="11" customFormat="1" ht="12.75">
      <c r="A14" s="171" t="str">
        <f>Položky!B54</f>
        <v>97</v>
      </c>
      <c r="B14" s="86" t="str">
        <f>Položky!C54</f>
        <v>Prorážení otvorů</v>
      </c>
      <c r="C14" s="87"/>
      <c r="D14" s="88"/>
      <c r="E14" s="172">
        <f>Položky!BA65</f>
        <v>0</v>
      </c>
      <c r="F14" s="173">
        <f>Položky!BB65</f>
        <v>0</v>
      </c>
      <c r="G14" s="173">
        <f>Položky!BC65</f>
        <v>0</v>
      </c>
      <c r="H14" s="173">
        <f>Položky!BD65</f>
        <v>0</v>
      </c>
      <c r="I14" s="174">
        <f>Položky!BE65</f>
        <v>0</v>
      </c>
    </row>
    <row r="15" spans="1:9" s="11" customFormat="1" ht="12.75">
      <c r="A15" s="171" t="str">
        <f>Položky!B66</f>
        <v>99</v>
      </c>
      <c r="B15" s="86" t="str">
        <f>Položky!C66</f>
        <v>Staveništní přesun hmot</v>
      </c>
      <c r="C15" s="87"/>
      <c r="D15" s="88"/>
      <c r="E15" s="172">
        <f>Položky!BA68</f>
        <v>0</v>
      </c>
      <c r="F15" s="173">
        <f>Položky!BB68</f>
        <v>0</v>
      </c>
      <c r="G15" s="173">
        <f>Položky!BC68</f>
        <v>0</v>
      </c>
      <c r="H15" s="173">
        <f>Položky!BD68</f>
        <v>0</v>
      </c>
      <c r="I15" s="174">
        <f>Položky!BE68</f>
        <v>0</v>
      </c>
    </row>
    <row r="16" spans="1:9" s="11" customFormat="1" ht="12.75">
      <c r="A16" s="171" t="str">
        <f>Položky!B69</f>
        <v>711</v>
      </c>
      <c r="B16" s="86" t="str">
        <f>Položky!C69</f>
        <v>Izolace proti vodě</v>
      </c>
      <c r="C16" s="87"/>
      <c r="D16" s="88"/>
      <c r="E16" s="172">
        <f>Položky!BA85</f>
        <v>0</v>
      </c>
      <c r="F16" s="173">
        <f>Položky!BB85</f>
        <v>0</v>
      </c>
      <c r="G16" s="173">
        <f>Položky!BC85</f>
        <v>0</v>
      </c>
      <c r="H16" s="173">
        <f>Položky!BD85</f>
        <v>0</v>
      </c>
      <c r="I16" s="174">
        <f>Položky!BE85</f>
        <v>0</v>
      </c>
    </row>
    <row r="17" spans="1:9" s="11" customFormat="1" ht="12.75">
      <c r="A17" s="171" t="str">
        <f>Položky!B86</f>
        <v>762</v>
      </c>
      <c r="B17" s="86" t="str">
        <f>Položky!C86</f>
        <v>Konstrukce tesařské</v>
      </c>
      <c r="C17" s="87"/>
      <c r="D17" s="88"/>
      <c r="E17" s="172">
        <f>Položky!BA90</f>
        <v>0</v>
      </c>
      <c r="F17" s="173">
        <f>Položky!BB90</f>
        <v>0</v>
      </c>
      <c r="G17" s="173">
        <f>Položky!BC90</f>
        <v>0</v>
      </c>
      <c r="H17" s="173">
        <f>Položky!BD90</f>
        <v>0</v>
      </c>
      <c r="I17" s="174">
        <f>Položky!BE90</f>
        <v>0</v>
      </c>
    </row>
    <row r="18" spans="1:9" s="11" customFormat="1" ht="12.75">
      <c r="A18" s="171" t="str">
        <f>Položky!B91</f>
        <v>764</v>
      </c>
      <c r="B18" s="86" t="str">
        <f>Položky!C91</f>
        <v>Konstrukce klempířské</v>
      </c>
      <c r="C18" s="87"/>
      <c r="D18" s="88"/>
      <c r="E18" s="172">
        <f>Položky!BA94</f>
        <v>0</v>
      </c>
      <c r="F18" s="173">
        <f>Položky!BB94</f>
        <v>0</v>
      </c>
      <c r="G18" s="173">
        <f>Položky!BC94</f>
        <v>0</v>
      </c>
      <c r="H18" s="173">
        <f>Položky!BD94</f>
        <v>0</v>
      </c>
      <c r="I18" s="174">
        <f>Položky!BE94</f>
        <v>0</v>
      </c>
    </row>
    <row r="19" spans="1:9" s="11" customFormat="1" ht="12.75">
      <c r="A19" s="171" t="str">
        <f>Položky!B95</f>
        <v>772</v>
      </c>
      <c r="B19" s="86" t="str">
        <f>Položky!C95</f>
        <v>Kamenné  dlažby</v>
      </c>
      <c r="C19" s="87"/>
      <c r="D19" s="88"/>
      <c r="E19" s="172">
        <f>Položky!BA103</f>
        <v>0</v>
      </c>
      <c r="F19" s="173">
        <f>Položky!BB103</f>
        <v>0</v>
      </c>
      <c r="G19" s="173">
        <f>Položky!BC103</f>
        <v>0</v>
      </c>
      <c r="H19" s="173">
        <f>Položky!BD103</f>
        <v>0</v>
      </c>
      <c r="I19" s="174">
        <f>Položky!BE103</f>
        <v>0</v>
      </c>
    </row>
    <row r="20" spans="1:9" s="11" customFormat="1" ht="12.75">
      <c r="A20" s="171" t="str">
        <f>Položky!B104</f>
        <v>777</v>
      </c>
      <c r="B20" s="86" t="str">
        <f>Položky!C104</f>
        <v>Podlahy ze syntetických hmot</v>
      </c>
      <c r="C20" s="87"/>
      <c r="D20" s="88"/>
      <c r="E20" s="172">
        <f>Položky!BA108</f>
        <v>0</v>
      </c>
      <c r="F20" s="173">
        <f>Položky!BB108</f>
        <v>0</v>
      </c>
      <c r="G20" s="173">
        <f>Položky!BC108</f>
        <v>0</v>
      </c>
      <c r="H20" s="173">
        <f>Položky!BD108</f>
        <v>0</v>
      </c>
      <c r="I20" s="174">
        <f>Položky!BE108</f>
        <v>0</v>
      </c>
    </row>
    <row r="21" spans="1:9" s="11" customFormat="1" ht="13.5" thickBot="1">
      <c r="A21" s="171" t="str">
        <f>Položky!B109</f>
        <v>781</v>
      </c>
      <c r="B21" s="86" t="str">
        <f>Položky!C109</f>
        <v>Obklady keramické</v>
      </c>
      <c r="C21" s="87"/>
      <c r="D21" s="88"/>
      <c r="E21" s="172">
        <f>Položky!BA114</f>
        <v>0</v>
      </c>
      <c r="F21" s="173">
        <f>Položky!BB114</f>
        <v>0</v>
      </c>
      <c r="G21" s="173">
        <f>Položky!BC114</f>
        <v>0</v>
      </c>
      <c r="H21" s="173">
        <f>Položky!BD114</f>
        <v>0</v>
      </c>
      <c r="I21" s="174">
        <f>Položky!BE114</f>
        <v>0</v>
      </c>
    </row>
    <row r="22" spans="1:9" s="94" customFormat="1" ht="13.5" thickBot="1">
      <c r="A22" s="89"/>
      <c r="B22" s="81" t="s">
        <v>50</v>
      </c>
      <c r="C22" s="81"/>
      <c r="D22" s="90"/>
      <c r="E22" s="91">
        <f>SUM(E7:E21)</f>
        <v>0</v>
      </c>
      <c r="F22" s="92">
        <f>SUM(F7:F21)</f>
        <v>0</v>
      </c>
      <c r="G22" s="92">
        <f>SUM(G7:G21)</f>
        <v>0</v>
      </c>
      <c r="H22" s="92">
        <f>SUM(H7:H21)</f>
        <v>0</v>
      </c>
      <c r="I22" s="93">
        <f>SUM(I7:I21)</f>
        <v>0</v>
      </c>
    </row>
    <row r="23" spans="1:9" ht="12.75">
      <c r="A23" s="87"/>
      <c r="B23" s="87"/>
      <c r="C23" s="87"/>
      <c r="D23" s="87"/>
      <c r="E23" s="87"/>
      <c r="F23" s="87"/>
      <c r="G23" s="87"/>
      <c r="H23" s="87"/>
      <c r="I23" s="87"/>
    </row>
    <row r="24" spans="1:57" ht="19.5" customHeight="1">
      <c r="A24" s="95" t="s">
        <v>51</v>
      </c>
      <c r="B24" s="95"/>
      <c r="C24" s="95"/>
      <c r="D24" s="95"/>
      <c r="E24" s="95"/>
      <c r="F24" s="95"/>
      <c r="G24" s="96"/>
      <c r="H24" s="95"/>
      <c r="I24" s="95"/>
      <c r="BA24" s="30"/>
      <c r="BB24" s="30"/>
      <c r="BC24" s="30"/>
      <c r="BD24" s="30"/>
      <c r="BE24" s="30"/>
    </row>
    <row r="25" spans="1:9" ht="13.5" thickBot="1">
      <c r="A25" s="97"/>
      <c r="B25" s="97"/>
      <c r="C25" s="97"/>
      <c r="D25" s="97"/>
      <c r="E25" s="97"/>
      <c r="F25" s="97"/>
      <c r="G25" s="97"/>
      <c r="H25" s="97"/>
      <c r="I25" s="97"/>
    </row>
    <row r="26" spans="1:9" ht="12.75">
      <c r="A26" s="98" t="s">
        <v>52</v>
      </c>
      <c r="B26" s="99"/>
      <c r="C26" s="99"/>
      <c r="D26" s="100"/>
      <c r="E26" s="101" t="s">
        <v>53</v>
      </c>
      <c r="F26" s="102" t="s">
        <v>54</v>
      </c>
      <c r="G26" s="103" t="s">
        <v>55</v>
      </c>
      <c r="H26" s="104"/>
      <c r="I26" s="105" t="s">
        <v>53</v>
      </c>
    </row>
    <row r="27" spans="1:53" ht="12.75">
      <c r="A27" s="106" t="s">
        <v>255</v>
      </c>
      <c r="B27" s="107"/>
      <c r="C27" s="107"/>
      <c r="D27" s="108"/>
      <c r="E27" s="109"/>
      <c r="F27" s="110">
        <v>0</v>
      </c>
      <c r="G27" s="111">
        <f>CHOOSE(BA27+1,HSV+PSV,HSV+PSV+Mont,HSV+PSV+Dodavka+Mont,HSV,PSV,Mont,Dodavka,Mont+Dodavka,0)</f>
        <v>0</v>
      </c>
      <c r="H27" s="112"/>
      <c r="I27" s="113">
        <f>E27+F27*G27/100</f>
        <v>0</v>
      </c>
      <c r="BA27">
        <v>0</v>
      </c>
    </row>
    <row r="28" spans="1:9" ht="13.5" thickBot="1">
      <c r="A28" s="114"/>
      <c r="B28" s="115" t="s">
        <v>56</v>
      </c>
      <c r="C28" s="116"/>
      <c r="D28" s="117"/>
      <c r="E28" s="118"/>
      <c r="F28" s="119"/>
      <c r="G28" s="119"/>
      <c r="H28" s="182">
        <f>SUM(I27:I27)</f>
        <v>0</v>
      </c>
      <c r="I28" s="183"/>
    </row>
    <row r="29" spans="1:9" ht="12.75">
      <c r="A29" s="97"/>
      <c r="B29" s="97"/>
      <c r="C29" s="97"/>
      <c r="D29" s="97"/>
      <c r="E29" s="97"/>
      <c r="F29" s="97"/>
      <c r="G29" s="97"/>
      <c r="H29" s="97"/>
      <c r="I29" s="97"/>
    </row>
    <row r="30" spans="2:9" ht="12.75">
      <c r="B30" s="94"/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  <row r="76" spans="6:9" ht="12.75">
      <c r="F76" s="120"/>
      <c r="G76" s="121"/>
      <c r="H76" s="121"/>
      <c r="I76" s="122"/>
    </row>
    <row r="77" spans="6:9" ht="12.75">
      <c r="F77" s="120"/>
      <c r="G77" s="121"/>
      <c r="H77" s="121"/>
      <c r="I77" s="122"/>
    </row>
    <row r="78" spans="6:9" ht="12.75">
      <c r="F78" s="120"/>
      <c r="G78" s="121"/>
      <c r="H78" s="121"/>
      <c r="I78" s="122"/>
    </row>
    <row r="79" spans="6:9" ht="12.75">
      <c r="F79" s="120"/>
      <c r="G79" s="121"/>
      <c r="H79" s="121"/>
      <c r="I79" s="122"/>
    </row>
  </sheetData>
  <sheetProtection/>
  <mergeCells count="4">
    <mergeCell ref="H28:I28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7"/>
  <sheetViews>
    <sheetView showGridLines="0" showZeros="0" zoomScalePageLayoutView="0" workbookViewId="0" topLeftCell="A46">
      <selection activeCell="G38" sqref="G3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Stavební úpravy-hydroizolace  č.p.1700, Benešov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69</v>
      </c>
      <c r="C8" s="153" t="s">
        <v>70</v>
      </c>
      <c r="D8" s="154" t="s">
        <v>71</v>
      </c>
      <c r="E8" s="155">
        <v>85</v>
      </c>
      <c r="F8" s="155">
        <v>0</v>
      </c>
      <c r="G8" s="156">
        <f aca="true" t="shared" si="0" ref="G8:G18"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18">IF(AZ8=1,G8,0)</f>
        <v>0</v>
      </c>
      <c r="BB8" s="123">
        <f aca="true" t="shared" si="2" ref="BB8:BB18">IF(AZ8=2,G8,0)</f>
        <v>0</v>
      </c>
      <c r="BC8" s="123">
        <f aca="true" t="shared" si="3" ref="BC8:BC18">IF(AZ8=3,G8,0)</f>
        <v>0</v>
      </c>
      <c r="BD8" s="123">
        <f aca="true" t="shared" si="4" ref="BD8:BD18">IF(AZ8=4,G8,0)</f>
        <v>0</v>
      </c>
      <c r="BE8" s="123">
        <f aca="true" t="shared" si="5" ref="BE8:BE18">IF(AZ8=5,G8,0)</f>
        <v>0</v>
      </c>
      <c r="CZ8" s="123">
        <v>0</v>
      </c>
    </row>
    <row r="9" spans="1:104" ht="12.75">
      <c r="A9" s="151">
        <v>2</v>
      </c>
      <c r="B9" s="152" t="s">
        <v>72</v>
      </c>
      <c r="C9" s="153" t="s">
        <v>73</v>
      </c>
      <c r="D9" s="154" t="s">
        <v>71</v>
      </c>
      <c r="E9" s="155">
        <v>85</v>
      </c>
      <c r="F9" s="155"/>
      <c r="G9" s="156">
        <f t="shared" si="0"/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</v>
      </c>
    </row>
    <row r="10" spans="1:104" ht="12.75">
      <c r="A10" s="151">
        <v>3</v>
      </c>
      <c r="B10" s="152" t="s">
        <v>74</v>
      </c>
      <c r="C10" s="153" t="s">
        <v>75</v>
      </c>
      <c r="D10" s="154" t="s">
        <v>71</v>
      </c>
      <c r="E10" s="155">
        <v>85</v>
      </c>
      <c r="F10" s="155"/>
      <c r="G10" s="156">
        <f t="shared" si="0"/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0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</v>
      </c>
    </row>
    <row r="11" spans="1:104" ht="12.75">
      <c r="A11" s="151">
        <v>4</v>
      </c>
      <c r="B11" s="152" t="s">
        <v>76</v>
      </c>
      <c r="C11" s="153" t="s">
        <v>77</v>
      </c>
      <c r="D11" s="154" t="s">
        <v>71</v>
      </c>
      <c r="E11" s="155">
        <v>85</v>
      </c>
      <c r="F11" s="155"/>
      <c r="G11" s="156">
        <f t="shared" si="0"/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0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78</v>
      </c>
      <c r="C12" s="153" t="s">
        <v>79</v>
      </c>
      <c r="D12" s="154" t="s">
        <v>71</v>
      </c>
      <c r="E12" s="155">
        <v>11.75</v>
      </c>
      <c r="F12" s="155"/>
      <c r="G12" s="156">
        <f t="shared" si="0"/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22.5">
      <c r="A13" s="151">
        <v>6</v>
      </c>
      <c r="B13" s="152" t="s">
        <v>80</v>
      </c>
      <c r="C13" s="153" t="s">
        <v>81</v>
      </c>
      <c r="D13" s="154" t="s">
        <v>71</v>
      </c>
      <c r="E13" s="155">
        <v>11.75</v>
      </c>
      <c r="F13" s="155"/>
      <c r="G13" s="156">
        <f t="shared" si="0"/>
        <v>0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0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82</v>
      </c>
      <c r="C14" s="153" t="s">
        <v>83</v>
      </c>
      <c r="D14" s="154" t="s">
        <v>84</v>
      </c>
      <c r="E14" s="155">
        <v>90</v>
      </c>
      <c r="F14" s="155"/>
      <c r="G14" s="156">
        <f t="shared" si="0"/>
        <v>0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0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0.00119</v>
      </c>
    </row>
    <row r="15" spans="1:104" ht="12.75">
      <c r="A15" s="151">
        <v>8</v>
      </c>
      <c r="B15" s="152" t="s">
        <v>85</v>
      </c>
      <c r="C15" s="153" t="s">
        <v>86</v>
      </c>
      <c r="D15" s="154" t="s">
        <v>84</v>
      </c>
      <c r="E15" s="155">
        <v>90</v>
      </c>
      <c r="F15" s="155"/>
      <c r="G15" s="156">
        <f t="shared" si="0"/>
        <v>0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 t="shared" si="1"/>
        <v>0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9</v>
      </c>
      <c r="B16" s="152" t="s">
        <v>87</v>
      </c>
      <c r="C16" s="153" t="s">
        <v>88</v>
      </c>
      <c r="D16" s="154" t="s">
        <v>71</v>
      </c>
      <c r="E16" s="155">
        <v>96.75</v>
      </c>
      <c r="F16" s="155"/>
      <c r="G16" s="156">
        <f t="shared" si="0"/>
        <v>0</v>
      </c>
      <c r="O16" s="150">
        <v>2</v>
      </c>
      <c r="AA16" s="123">
        <v>12</v>
      </c>
      <c r="AB16" s="123">
        <v>0</v>
      </c>
      <c r="AC16" s="123">
        <v>9</v>
      </c>
      <c r="AZ16" s="123">
        <v>1</v>
      </c>
      <c r="BA16" s="123">
        <f t="shared" si="1"/>
        <v>0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</v>
      </c>
    </row>
    <row r="17" spans="1:104" ht="12.75">
      <c r="A17" s="151">
        <v>10</v>
      </c>
      <c r="B17" s="152" t="s">
        <v>89</v>
      </c>
      <c r="C17" s="153" t="s">
        <v>90</v>
      </c>
      <c r="D17" s="154" t="s">
        <v>84</v>
      </c>
      <c r="E17" s="155">
        <v>23</v>
      </c>
      <c r="F17" s="155"/>
      <c r="G17" s="156">
        <f t="shared" si="0"/>
        <v>0</v>
      </c>
      <c r="O17" s="150">
        <v>2</v>
      </c>
      <c r="AA17" s="123">
        <v>12</v>
      </c>
      <c r="AB17" s="123">
        <v>0</v>
      </c>
      <c r="AC17" s="123">
        <v>10</v>
      </c>
      <c r="AZ17" s="123">
        <v>1</v>
      </c>
      <c r="BA17" s="123">
        <f t="shared" si="1"/>
        <v>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</v>
      </c>
    </row>
    <row r="18" spans="1:104" ht="12.75">
      <c r="A18" s="151">
        <v>11</v>
      </c>
      <c r="B18" s="152" t="s">
        <v>91</v>
      </c>
      <c r="C18" s="153" t="s">
        <v>92</v>
      </c>
      <c r="D18" s="154" t="s">
        <v>84</v>
      </c>
      <c r="E18" s="155">
        <v>23</v>
      </c>
      <c r="F18" s="155"/>
      <c r="G18" s="156">
        <f t="shared" si="0"/>
        <v>0</v>
      </c>
      <c r="O18" s="150">
        <v>2</v>
      </c>
      <c r="AA18" s="123">
        <v>12</v>
      </c>
      <c r="AB18" s="123">
        <v>0</v>
      </c>
      <c r="AC18" s="123">
        <v>11</v>
      </c>
      <c r="AZ18" s="123">
        <v>1</v>
      </c>
      <c r="BA18" s="123">
        <f t="shared" si="1"/>
        <v>0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57" ht="12.75">
      <c r="A19" s="157"/>
      <c r="B19" s="158" t="s">
        <v>68</v>
      </c>
      <c r="C19" s="159" t="str">
        <f>CONCATENATE(B7," ",C7)</f>
        <v>1 Zemní práce</v>
      </c>
      <c r="D19" s="157"/>
      <c r="E19" s="160"/>
      <c r="F19" s="160"/>
      <c r="G19" s="161">
        <f>SUM(G7:G18)</f>
        <v>0</v>
      </c>
      <c r="O19" s="150">
        <v>4</v>
      </c>
      <c r="BA19" s="162">
        <f>SUM(BA7:BA18)</f>
        <v>0</v>
      </c>
      <c r="BB19" s="162">
        <f>SUM(BB7:BB18)</f>
        <v>0</v>
      </c>
      <c r="BC19" s="162">
        <f>SUM(BC7:BC18)</f>
        <v>0</v>
      </c>
      <c r="BD19" s="162">
        <f>SUM(BD7:BD18)</f>
        <v>0</v>
      </c>
      <c r="BE19" s="162">
        <f>SUM(BE7:BE18)</f>
        <v>0</v>
      </c>
    </row>
    <row r="20" spans="1:15" ht="12.75">
      <c r="A20" s="143" t="s">
        <v>65</v>
      </c>
      <c r="B20" s="144" t="s">
        <v>93</v>
      </c>
      <c r="C20" s="145" t="s">
        <v>94</v>
      </c>
      <c r="D20" s="146"/>
      <c r="E20" s="147"/>
      <c r="F20" s="147"/>
      <c r="G20" s="148"/>
      <c r="H20" s="149"/>
      <c r="I20" s="149"/>
      <c r="O20" s="150">
        <v>1</v>
      </c>
    </row>
    <row r="21" spans="1:104" ht="12.75">
      <c r="A21" s="151">
        <v>12</v>
      </c>
      <c r="B21" s="152" t="s">
        <v>95</v>
      </c>
      <c r="C21" s="153" t="s">
        <v>96</v>
      </c>
      <c r="D21" s="154" t="s">
        <v>84</v>
      </c>
      <c r="E21" s="155">
        <v>23</v>
      </c>
      <c r="F21" s="155"/>
      <c r="G21" s="156">
        <f aca="true" t="shared" si="6" ref="G21:G27">E21*F21</f>
        <v>0</v>
      </c>
      <c r="O21" s="150">
        <v>2</v>
      </c>
      <c r="AA21" s="123">
        <v>12</v>
      </c>
      <c r="AB21" s="123">
        <v>0</v>
      </c>
      <c r="AC21" s="123">
        <v>12</v>
      </c>
      <c r="AZ21" s="123">
        <v>1</v>
      </c>
      <c r="BA21" s="123">
        <f aca="true" t="shared" si="7" ref="BA21:BA27">IF(AZ21=1,G21,0)</f>
        <v>0</v>
      </c>
      <c r="BB21" s="123">
        <f aca="true" t="shared" si="8" ref="BB21:BB27">IF(AZ21=2,G21,0)</f>
        <v>0</v>
      </c>
      <c r="BC21" s="123">
        <f aca="true" t="shared" si="9" ref="BC21:BC27">IF(AZ21=3,G21,0)</f>
        <v>0</v>
      </c>
      <c r="BD21" s="123">
        <f aca="true" t="shared" si="10" ref="BD21:BD27">IF(AZ21=4,G21,0)</f>
        <v>0</v>
      </c>
      <c r="BE21" s="123">
        <f aca="true" t="shared" si="11" ref="BE21:BE27">IF(AZ21=5,G21,0)</f>
        <v>0</v>
      </c>
      <c r="CZ21" s="123">
        <v>0.27994</v>
      </c>
    </row>
    <row r="22" spans="1:104" ht="12.75">
      <c r="A22" s="151">
        <v>13</v>
      </c>
      <c r="B22" s="152" t="s">
        <v>97</v>
      </c>
      <c r="C22" s="153" t="s">
        <v>98</v>
      </c>
      <c r="D22" s="154" t="s">
        <v>84</v>
      </c>
      <c r="E22" s="155">
        <v>23</v>
      </c>
      <c r="F22" s="155"/>
      <c r="G22" s="156">
        <f t="shared" si="6"/>
        <v>0</v>
      </c>
      <c r="O22" s="150">
        <v>2</v>
      </c>
      <c r="AA22" s="123">
        <v>12</v>
      </c>
      <c r="AB22" s="123">
        <v>0</v>
      </c>
      <c r="AC22" s="123">
        <v>13</v>
      </c>
      <c r="AZ22" s="123">
        <v>1</v>
      </c>
      <c r="BA22" s="123">
        <f t="shared" si="7"/>
        <v>0</v>
      </c>
      <c r="BB22" s="123">
        <f t="shared" si="8"/>
        <v>0</v>
      </c>
      <c r="BC22" s="123">
        <f t="shared" si="9"/>
        <v>0</v>
      </c>
      <c r="BD22" s="123">
        <f t="shared" si="10"/>
        <v>0</v>
      </c>
      <c r="BE22" s="123">
        <f t="shared" si="11"/>
        <v>0</v>
      </c>
      <c r="CZ22" s="123">
        <v>0.0739</v>
      </c>
    </row>
    <row r="23" spans="1:104" ht="12.75">
      <c r="A23" s="151">
        <v>14</v>
      </c>
      <c r="B23" s="152" t="s">
        <v>99</v>
      </c>
      <c r="C23" s="153" t="s">
        <v>100</v>
      </c>
      <c r="D23" s="154" t="s">
        <v>84</v>
      </c>
      <c r="E23" s="155">
        <v>23</v>
      </c>
      <c r="F23" s="155"/>
      <c r="G23" s="156">
        <f t="shared" si="6"/>
        <v>0</v>
      </c>
      <c r="O23" s="150">
        <v>2</v>
      </c>
      <c r="AA23" s="123">
        <v>12</v>
      </c>
      <c r="AB23" s="123">
        <v>0</v>
      </c>
      <c r="AC23" s="123">
        <v>14</v>
      </c>
      <c r="AZ23" s="123">
        <v>1</v>
      </c>
      <c r="BA23" s="123">
        <f t="shared" si="7"/>
        <v>0</v>
      </c>
      <c r="BB23" s="123">
        <f t="shared" si="8"/>
        <v>0</v>
      </c>
      <c r="BC23" s="123">
        <f t="shared" si="9"/>
        <v>0</v>
      </c>
      <c r="BD23" s="123">
        <f t="shared" si="10"/>
        <v>0</v>
      </c>
      <c r="BE23" s="123">
        <f t="shared" si="11"/>
        <v>0</v>
      </c>
      <c r="CZ23" s="123">
        <v>0</v>
      </c>
    </row>
    <row r="24" spans="1:104" ht="22.5">
      <c r="A24" s="151">
        <v>15</v>
      </c>
      <c r="B24" s="152" t="s">
        <v>101</v>
      </c>
      <c r="C24" s="153" t="s">
        <v>102</v>
      </c>
      <c r="D24" s="154" t="s">
        <v>84</v>
      </c>
      <c r="E24" s="155">
        <v>4.83</v>
      </c>
      <c r="F24" s="155"/>
      <c r="G24" s="156">
        <f t="shared" si="6"/>
        <v>0</v>
      </c>
      <c r="O24" s="150">
        <v>2</v>
      </c>
      <c r="AA24" s="123">
        <v>12</v>
      </c>
      <c r="AB24" s="123">
        <v>1</v>
      </c>
      <c r="AC24" s="123">
        <v>15</v>
      </c>
      <c r="AZ24" s="123">
        <v>1</v>
      </c>
      <c r="BA24" s="123">
        <f t="shared" si="7"/>
        <v>0</v>
      </c>
      <c r="BB24" s="123">
        <f t="shared" si="8"/>
        <v>0</v>
      </c>
      <c r="BC24" s="123">
        <f t="shared" si="9"/>
        <v>0</v>
      </c>
      <c r="BD24" s="123">
        <f t="shared" si="10"/>
        <v>0</v>
      </c>
      <c r="BE24" s="123">
        <f t="shared" si="11"/>
        <v>0</v>
      </c>
      <c r="CZ24" s="123">
        <v>0.1296</v>
      </c>
    </row>
    <row r="25" spans="1:104" ht="12.75">
      <c r="A25" s="151">
        <v>16</v>
      </c>
      <c r="B25" s="152" t="s">
        <v>103</v>
      </c>
      <c r="C25" s="153" t="s">
        <v>104</v>
      </c>
      <c r="D25" s="154" t="s">
        <v>105</v>
      </c>
      <c r="E25" s="155">
        <v>13.075</v>
      </c>
      <c r="F25" s="155"/>
      <c r="G25" s="156">
        <f t="shared" si="6"/>
        <v>0</v>
      </c>
      <c r="O25" s="150">
        <v>2</v>
      </c>
      <c r="AA25" s="123">
        <v>12</v>
      </c>
      <c r="AB25" s="123">
        <v>0</v>
      </c>
      <c r="AC25" s="123">
        <v>16</v>
      </c>
      <c r="AZ25" s="123">
        <v>1</v>
      </c>
      <c r="BA25" s="123">
        <f t="shared" si="7"/>
        <v>0</v>
      </c>
      <c r="BB25" s="123">
        <f t="shared" si="8"/>
        <v>0</v>
      </c>
      <c r="BC25" s="123">
        <f t="shared" si="9"/>
        <v>0</v>
      </c>
      <c r="BD25" s="123">
        <f t="shared" si="10"/>
        <v>0</v>
      </c>
      <c r="BE25" s="123">
        <f t="shared" si="11"/>
        <v>0</v>
      </c>
      <c r="CZ25" s="123">
        <v>0.24147</v>
      </c>
    </row>
    <row r="26" spans="1:104" ht="12.75">
      <c r="A26" s="151">
        <v>17</v>
      </c>
      <c r="B26" s="152" t="s">
        <v>106</v>
      </c>
      <c r="C26" s="153" t="s">
        <v>107</v>
      </c>
      <c r="D26" s="154" t="s">
        <v>105</v>
      </c>
      <c r="E26" s="155">
        <v>13.075</v>
      </c>
      <c r="F26" s="155"/>
      <c r="G26" s="156">
        <f t="shared" si="6"/>
        <v>0</v>
      </c>
      <c r="O26" s="150">
        <v>2</v>
      </c>
      <c r="AA26" s="123">
        <v>12</v>
      </c>
      <c r="AB26" s="123">
        <v>0</v>
      </c>
      <c r="AC26" s="123">
        <v>17</v>
      </c>
      <c r="AZ26" s="123">
        <v>1</v>
      </c>
      <c r="BA26" s="123">
        <f t="shared" si="7"/>
        <v>0</v>
      </c>
      <c r="BB26" s="123">
        <f t="shared" si="8"/>
        <v>0</v>
      </c>
      <c r="BC26" s="123">
        <f t="shared" si="9"/>
        <v>0</v>
      </c>
      <c r="BD26" s="123">
        <f t="shared" si="10"/>
        <v>0</v>
      </c>
      <c r="BE26" s="123">
        <f t="shared" si="11"/>
        <v>0</v>
      </c>
      <c r="CZ26" s="123">
        <v>0</v>
      </c>
    </row>
    <row r="27" spans="1:104" ht="22.5">
      <c r="A27" s="151">
        <v>18</v>
      </c>
      <c r="B27" s="152" t="s">
        <v>108</v>
      </c>
      <c r="C27" s="153" t="s">
        <v>109</v>
      </c>
      <c r="D27" s="154" t="s">
        <v>105</v>
      </c>
      <c r="E27" s="155">
        <v>11</v>
      </c>
      <c r="F27" s="155"/>
      <c r="G27" s="156">
        <f t="shared" si="6"/>
        <v>0</v>
      </c>
      <c r="O27" s="150">
        <v>2</v>
      </c>
      <c r="AA27" s="123">
        <v>12</v>
      </c>
      <c r="AB27" s="123">
        <v>0</v>
      </c>
      <c r="AC27" s="123">
        <v>18</v>
      </c>
      <c r="AZ27" s="123">
        <v>1</v>
      </c>
      <c r="BA27" s="123">
        <f t="shared" si="7"/>
        <v>0</v>
      </c>
      <c r="BB27" s="123">
        <f t="shared" si="8"/>
        <v>0</v>
      </c>
      <c r="BC27" s="123">
        <f t="shared" si="9"/>
        <v>0</v>
      </c>
      <c r="BD27" s="123">
        <f t="shared" si="10"/>
        <v>0</v>
      </c>
      <c r="BE27" s="123">
        <f t="shared" si="11"/>
        <v>0</v>
      </c>
      <c r="CZ27" s="123">
        <v>0.24427</v>
      </c>
    </row>
    <row r="28" spans="1:57" ht="12.75">
      <c r="A28" s="157"/>
      <c r="B28" s="158" t="s">
        <v>68</v>
      </c>
      <c r="C28" s="159" t="str">
        <f>CONCATENATE(B20," ",C20)</f>
        <v>5 Komunikace</v>
      </c>
      <c r="D28" s="157"/>
      <c r="E28" s="160"/>
      <c r="F28" s="160"/>
      <c r="G28" s="161">
        <f>SUM(G20:G27)</f>
        <v>0</v>
      </c>
      <c r="O28" s="150">
        <v>4</v>
      </c>
      <c r="BA28" s="162">
        <f>SUM(BA20:BA27)</f>
        <v>0</v>
      </c>
      <c r="BB28" s="162">
        <f>SUM(BB20:BB27)</f>
        <v>0</v>
      </c>
      <c r="BC28" s="162">
        <f>SUM(BC20:BC27)</f>
        <v>0</v>
      </c>
      <c r="BD28" s="162">
        <f>SUM(BD20:BD27)</f>
        <v>0</v>
      </c>
      <c r="BE28" s="162">
        <f>SUM(BE20:BE27)</f>
        <v>0</v>
      </c>
    </row>
    <row r="29" spans="1:15" ht="12.75">
      <c r="A29" s="143" t="s">
        <v>65</v>
      </c>
      <c r="B29" s="144" t="s">
        <v>110</v>
      </c>
      <c r="C29" s="145" t="s">
        <v>111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19</v>
      </c>
      <c r="B30" s="152" t="s">
        <v>112</v>
      </c>
      <c r="C30" s="153" t="s">
        <v>113</v>
      </c>
      <c r="D30" s="154" t="s">
        <v>84</v>
      </c>
      <c r="E30" s="155">
        <v>96.623</v>
      </c>
      <c r="F30" s="155"/>
      <c r="G30" s="156">
        <f>E30*F30</f>
        <v>0</v>
      </c>
      <c r="O30" s="150">
        <v>2</v>
      </c>
      <c r="AA30" s="123">
        <v>12</v>
      </c>
      <c r="AB30" s="123">
        <v>0</v>
      </c>
      <c r="AC30" s="123">
        <v>19</v>
      </c>
      <c r="AZ30" s="123">
        <v>1</v>
      </c>
      <c r="BA30" s="123">
        <f>IF(AZ30=1,G30,0)</f>
        <v>0</v>
      </c>
      <c r="BB30" s="123">
        <f>IF(AZ30=2,G30,0)</f>
        <v>0</v>
      </c>
      <c r="BC30" s="123">
        <f>IF(AZ30=3,G30,0)</f>
        <v>0</v>
      </c>
      <c r="BD30" s="123">
        <f>IF(AZ30=4,G30,0)</f>
        <v>0</v>
      </c>
      <c r="BE30" s="123">
        <f>IF(AZ30=5,G30,0)</f>
        <v>0</v>
      </c>
      <c r="CZ30" s="123">
        <v>0.0016</v>
      </c>
    </row>
    <row r="31" spans="1:104" ht="12.75">
      <c r="A31" s="151">
        <v>20</v>
      </c>
      <c r="B31" s="152" t="s">
        <v>114</v>
      </c>
      <c r="C31" s="153" t="s">
        <v>115</v>
      </c>
      <c r="D31" s="154" t="s">
        <v>84</v>
      </c>
      <c r="E31" s="155">
        <v>96.623</v>
      </c>
      <c r="F31" s="155"/>
      <c r="G31" s="156">
        <f>E31*F31</f>
        <v>0</v>
      </c>
      <c r="O31" s="150">
        <v>2</v>
      </c>
      <c r="AA31" s="123">
        <v>12</v>
      </c>
      <c r="AB31" s="123">
        <v>0</v>
      </c>
      <c r="AC31" s="123">
        <v>20</v>
      </c>
      <c r="AZ31" s="123">
        <v>1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0.01333</v>
      </c>
    </row>
    <row r="32" spans="1:104" ht="12.75">
      <c r="A32" s="151">
        <v>21</v>
      </c>
      <c r="B32" s="152" t="s">
        <v>112</v>
      </c>
      <c r="C32" s="153" t="s">
        <v>113</v>
      </c>
      <c r="D32" s="154" t="s">
        <v>84</v>
      </c>
      <c r="E32" s="155">
        <v>8.12</v>
      </c>
      <c r="F32" s="155"/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21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0.0016</v>
      </c>
    </row>
    <row r="33" spans="1:104" ht="22.5">
      <c r="A33" s="151">
        <v>22</v>
      </c>
      <c r="B33" s="152" t="s">
        <v>116</v>
      </c>
      <c r="C33" s="153" t="s">
        <v>117</v>
      </c>
      <c r="D33" s="154" t="s">
        <v>84</v>
      </c>
      <c r="E33" s="155">
        <v>8.12</v>
      </c>
      <c r="F33" s="155"/>
      <c r="G33" s="156">
        <f>E33*F33</f>
        <v>0</v>
      </c>
      <c r="O33" s="150">
        <v>2</v>
      </c>
      <c r="AA33" s="123">
        <v>12</v>
      </c>
      <c r="AB33" s="123">
        <v>0</v>
      </c>
      <c r="AC33" s="123">
        <v>22</v>
      </c>
      <c r="AZ33" s="123">
        <v>1</v>
      </c>
      <c r="BA33" s="123">
        <f>IF(AZ33=1,G33,0)</f>
        <v>0</v>
      </c>
      <c r="BB33" s="123">
        <f>IF(AZ33=2,G33,0)</f>
        <v>0</v>
      </c>
      <c r="BC33" s="123">
        <f>IF(AZ33=3,G33,0)</f>
        <v>0</v>
      </c>
      <c r="BD33" s="123">
        <f>IF(AZ33=4,G33,0)</f>
        <v>0</v>
      </c>
      <c r="BE33" s="123">
        <f>IF(AZ33=5,G33,0)</f>
        <v>0</v>
      </c>
      <c r="CZ33" s="123">
        <v>0.0333</v>
      </c>
    </row>
    <row r="34" spans="1:57" ht="12.75">
      <c r="A34" s="157"/>
      <c r="B34" s="158" t="s">
        <v>68</v>
      </c>
      <c r="C34" s="159" t="str">
        <f>CONCATENATE(B29," ",C29)</f>
        <v>61 Upravy povrchů vnitřní</v>
      </c>
      <c r="D34" s="157"/>
      <c r="E34" s="160"/>
      <c r="F34" s="160"/>
      <c r="G34" s="161">
        <f>SUM(G29:G33)</f>
        <v>0</v>
      </c>
      <c r="O34" s="150">
        <v>4</v>
      </c>
      <c r="BA34" s="162">
        <f>SUM(BA29:BA33)</f>
        <v>0</v>
      </c>
      <c r="BB34" s="162">
        <f>SUM(BB29:BB33)</f>
        <v>0</v>
      </c>
      <c r="BC34" s="162">
        <f>SUM(BC29:BC33)</f>
        <v>0</v>
      </c>
      <c r="BD34" s="162">
        <f>SUM(BD29:BD33)</f>
        <v>0</v>
      </c>
      <c r="BE34" s="162">
        <f>SUM(BE29:BE33)</f>
        <v>0</v>
      </c>
    </row>
    <row r="35" spans="1:15" ht="12.75">
      <c r="A35" s="143" t="s">
        <v>65</v>
      </c>
      <c r="B35" s="144" t="s">
        <v>118</v>
      </c>
      <c r="C35" s="145" t="s">
        <v>119</v>
      </c>
      <c r="D35" s="146"/>
      <c r="E35" s="147"/>
      <c r="F35" s="147"/>
      <c r="G35" s="148"/>
      <c r="H35" s="149"/>
      <c r="I35" s="149"/>
      <c r="O35" s="150">
        <v>1</v>
      </c>
    </row>
    <row r="36" spans="1:104" ht="12.75">
      <c r="A36" s="151">
        <v>23</v>
      </c>
      <c r="B36" s="152" t="s">
        <v>120</v>
      </c>
      <c r="C36" s="153" t="s">
        <v>121</v>
      </c>
      <c r="D36" s="154" t="s">
        <v>84</v>
      </c>
      <c r="E36" s="155">
        <v>181.883</v>
      </c>
      <c r="F36" s="155"/>
      <c r="G36" s="156">
        <f>E36*F36</f>
        <v>0</v>
      </c>
      <c r="O36" s="150">
        <v>2</v>
      </c>
      <c r="AA36" s="123">
        <v>12</v>
      </c>
      <c r="AB36" s="123">
        <v>0</v>
      </c>
      <c r="AC36" s="123">
        <v>23</v>
      </c>
      <c r="AZ36" s="123">
        <v>1</v>
      </c>
      <c r="BA36" s="123">
        <f>IF(AZ36=1,G36,0)</f>
        <v>0</v>
      </c>
      <c r="BB36" s="123">
        <f>IF(AZ36=2,G36,0)</f>
        <v>0</v>
      </c>
      <c r="BC36" s="123">
        <f>IF(AZ36=3,G36,0)</f>
        <v>0</v>
      </c>
      <c r="BD36" s="123">
        <f>IF(AZ36=4,G36,0)</f>
        <v>0</v>
      </c>
      <c r="BE36" s="123">
        <f>IF(AZ36=5,G36,0)</f>
        <v>0</v>
      </c>
      <c r="CZ36" s="123">
        <v>0</v>
      </c>
    </row>
    <row r="37" spans="1:104" ht="12.75">
      <c r="A37" s="151">
        <v>24</v>
      </c>
      <c r="B37" s="152" t="s">
        <v>122</v>
      </c>
      <c r="C37" s="153" t="s">
        <v>123</v>
      </c>
      <c r="D37" s="154" t="s">
        <v>84</v>
      </c>
      <c r="E37" s="155">
        <v>1.185</v>
      </c>
      <c r="F37" s="155"/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24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0.05172</v>
      </c>
    </row>
    <row r="38" spans="1:57" ht="12.75">
      <c r="A38" s="157"/>
      <c r="B38" s="158" t="s">
        <v>68</v>
      </c>
      <c r="C38" s="159" t="str">
        <f>CONCATENATE(B35," ",C35)</f>
        <v>62 Upravy povrchů vnější</v>
      </c>
      <c r="D38" s="157"/>
      <c r="E38" s="160"/>
      <c r="F38" s="160"/>
      <c r="G38" s="161">
        <f>SUM(G35:G37)</f>
        <v>0</v>
      </c>
      <c r="O38" s="150">
        <v>4</v>
      </c>
      <c r="BA38" s="162">
        <f>SUM(BA35:BA37)</f>
        <v>0</v>
      </c>
      <c r="BB38" s="162">
        <f>SUM(BB35:BB37)</f>
        <v>0</v>
      </c>
      <c r="BC38" s="162">
        <f>SUM(BC35:BC37)</f>
        <v>0</v>
      </c>
      <c r="BD38" s="162">
        <f>SUM(BD35:BD37)</f>
        <v>0</v>
      </c>
      <c r="BE38" s="162">
        <f>SUM(BE35:BE37)</f>
        <v>0</v>
      </c>
    </row>
    <row r="39" spans="1:15" ht="12.75">
      <c r="A39" s="143" t="s">
        <v>65</v>
      </c>
      <c r="B39" s="144" t="s">
        <v>124</v>
      </c>
      <c r="C39" s="145" t="s">
        <v>125</v>
      </c>
      <c r="D39" s="146"/>
      <c r="E39" s="147"/>
      <c r="F39" s="147"/>
      <c r="G39" s="148"/>
      <c r="H39" s="149"/>
      <c r="I39" s="149"/>
      <c r="O39" s="150">
        <v>1</v>
      </c>
    </row>
    <row r="40" spans="1:104" ht="12.75">
      <c r="A40" s="151">
        <v>25</v>
      </c>
      <c r="B40" s="152" t="s">
        <v>126</v>
      </c>
      <c r="C40" s="153" t="s">
        <v>127</v>
      </c>
      <c r="D40" s="154" t="s">
        <v>84</v>
      </c>
      <c r="E40" s="155">
        <v>33.044</v>
      </c>
      <c r="F40" s="155"/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25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0.02835</v>
      </c>
    </row>
    <row r="41" spans="1:104" ht="12.75">
      <c r="A41" s="151">
        <v>26</v>
      </c>
      <c r="B41" s="152" t="s">
        <v>128</v>
      </c>
      <c r="C41" s="153" t="s">
        <v>129</v>
      </c>
      <c r="D41" s="154" t="s">
        <v>84</v>
      </c>
      <c r="E41" s="155">
        <v>33.044</v>
      </c>
      <c r="F41" s="155"/>
      <c r="G41" s="156">
        <f>E41*F41</f>
        <v>0</v>
      </c>
      <c r="O41" s="150">
        <v>2</v>
      </c>
      <c r="AA41" s="123">
        <v>12</v>
      </c>
      <c r="AB41" s="123">
        <v>0</v>
      </c>
      <c r="AC41" s="123">
        <v>26</v>
      </c>
      <c r="AZ41" s="123">
        <v>1</v>
      </c>
      <c r="BA41" s="123">
        <f>IF(AZ41=1,G41,0)</f>
        <v>0</v>
      </c>
      <c r="BB41" s="123">
        <f>IF(AZ41=2,G41,0)</f>
        <v>0</v>
      </c>
      <c r="BC41" s="123">
        <f>IF(AZ41=3,G41,0)</f>
        <v>0</v>
      </c>
      <c r="BD41" s="123">
        <f>IF(AZ41=4,G41,0)</f>
        <v>0</v>
      </c>
      <c r="BE41" s="123">
        <f>IF(AZ41=5,G41,0)</f>
        <v>0</v>
      </c>
      <c r="CZ41" s="123">
        <v>0</v>
      </c>
    </row>
    <row r="42" spans="1:104" ht="12.75">
      <c r="A42" s="151">
        <v>27</v>
      </c>
      <c r="B42" s="152" t="s">
        <v>130</v>
      </c>
      <c r="C42" s="153" t="s">
        <v>131</v>
      </c>
      <c r="D42" s="154" t="s">
        <v>71</v>
      </c>
      <c r="E42" s="155">
        <v>0.53</v>
      </c>
      <c r="F42" s="155"/>
      <c r="G42" s="156">
        <f>E42*F42</f>
        <v>0</v>
      </c>
      <c r="O42" s="150">
        <v>2</v>
      </c>
      <c r="AA42" s="123">
        <v>12</v>
      </c>
      <c r="AB42" s="123">
        <v>0</v>
      </c>
      <c r="AC42" s="123">
        <v>27</v>
      </c>
      <c r="AZ42" s="123">
        <v>1</v>
      </c>
      <c r="BA42" s="123">
        <f>IF(AZ42=1,G42,0)</f>
        <v>0</v>
      </c>
      <c r="BB42" s="123">
        <f>IF(AZ42=2,G42,0)</f>
        <v>0</v>
      </c>
      <c r="BC42" s="123">
        <f>IF(AZ42=3,G42,0)</f>
        <v>0</v>
      </c>
      <c r="BD42" s="123">
        <f>IF(AZ42=4,G42,0)</f>
        <v>0</v>
      </c>
      <c r="BE42" s="123">
        <f>IF(AZ42=5,G42,0)</f>
        <v>0</v>
      </c>
      <c r="CZ42" s="123">
        <v>1.837</v>
      </c>
    </row>
    <row r="43" spans="1:57" ht="12.75">
      <c r="A43" s="157"/>
      <c r="B43" s="158" t="s">
        <v>68</v>
      </c>
      <c r="C43" s="159" t="str">
        <f>CONCATENATE(B39," ",C39)</f>
        <v>63 Podlahy a podlahové konstrukce</v>
      </c>
      <c r="D43" s="157"/>
      <c r="E43" s="160"/>
      <c r="F43" s="160"/>
      <c r="G43" s="161">
        <f>SUM(G39:G42)</f>
        <v>0</v>
      </c>
      <c r="O43" s="150">
        <v>4</v>
      </c>
      <c r="BA43" s="162">
        <f>SUM(BA39:BA42)</f>
        <v>0</v>
      </c>
      <c r="BB43" s="162">
        <f>SUM(BB39:BB42)</f>
        <v>0</v>
      </c>
      <c r="BC43" s="162">
        <f>SUM(BC39:BC42)</f>
        <v>0</v>
      </c>
      <c r="BD43" s="162">
        <f>SUM(BD39:BD42)</f>
        <v>0</v>
      </c>
      <c r="BE43" s="162">
        <f>SUM(BE39:BE42)</f>
        <v>0</v>
      </c>
    </row>
    <row r="44" spans="1:15" ht="12.75">
      <c r="A44" s="143" t="s">
        <v>65</v>
      </c>
      <c r="B44" s="144" t="s">
        <v>132</v>
      </c>
      <c r="C44" s="145" t="s">
        <v>133</v>
      </c>
      <c r="D44" s="146"/>
      <c r="E44" s="147"/>
      <c r="F44" s="147"/>
      <c r="G44" s="148"/>
      <c r="H44" s="149"/>
      <c r="I44" s="149"/>
      <c r="O44" s="150">
        <v>1</v>
      </c>
    </row>
    <row r="45" spans="1:104" ht="12.75">
      <c r="A45" s="151">
        <v>28</v>
      </c>
      <c r="B45" s="152" t="s">
        <v>134</v>
      </c>
      <c r="C45" s="153" t="s">
        <v>135</v>
      </c>
      <c r="D45" s="154" t="s">
        <v>105</v>
      </c>
      <c r="E45" s="155">
        <v>19.9</v>
      </c>
      <c r="F45" s="155"/>
      <c r="G45" s="156">
        <f>E45*F45</f>
        <v>0</v>
      </c>
      <c r="O45" s="150">
        <v>2</v>
      </c>
      <c r="AA45" s="123">
        <v>12</v>
      </c>
      <c r="AB45" s="123">
        <v>0</v>
      </c>
      <c r="AC45" s="123">
        <v>28</v>
      </c>
      <c r="AZ45" s="123">
        <v>1</v>
      </c>
      <c r="BA45" s="123">
        <f>IF(AZ45=1,G45,0)</f>
        <v>0</v>
      </c>
      <c r="BB45" s="123">
        <f>IF(AZ45=2,G45,0)</f>
        <v>0</v>
      </c>
      <c r="BC45" s="123">
        <f>IF(AZ45=3,G45,0)</f>
        <v>0</v>
      </c>
      <c r="BD45" s="123">
        <f>IF(AZ45=4,G45,0)</f>
        <v>0</v>
      </c>
      <c r="BE45" s="123">
        <f>IF(AZ45=5,G45,0)</f>
        <v>0</v>
      </c>
      <c r="CZ45" s="123">
        <v>0</v>
      </c>
    </row>
    <row r="46" spans="1:104" ht="12.75">
      <c r="A46" s="151">
        <v>29</v>
      </c>
      <c r="B46" s="152" t="s">
        <v>136</v>
      </c>
      <c r="C46" s="153" t="s">
        <v>137</v>
      </c>
      <c r="D46" s="154" t="s">
        <v>105</v>
      </c>
      <c r="E46" s="155">
        <v>22</v>
      </c>
      <c r="F46" s="155"/>
      <c r="G46" s="156">
        <f>E46*F46</f>
        <v>0</v>
      </c>
      <c r="O46" s="150">
        <v>2</v>
      </c>
      <c r="AA46" s="123">
        <v>12</v>
      </c>
      <c r="AB46" s="123">
        <v>1</v>
      </c>
      <c r="AC46" s="123">
        <v>29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0.00048</v>
      </c>
    </row>
    <row r="47" spans="1:104" ht="12.75">
      <c r="A47" s="151">
        <v>30</v>
      </c>
      <c r="B47" s="152" t="s">
        <v>138</v>
      </c>
      <c r="C47" s="153" t="s">
        <v>139</v>
      </c>
      <c r="D47" s="154" t="s">
        <v>140</v>
      </c>
      <c r="E47" s="155">
        <v>1</v>
      </c>
      <c r="F47" s="155"/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30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57" ht="12.75">
      <c r="A48" s="157"/>
      <c r="B48" s="158" t="s">
        <v>68</v>
      </c>
      <c r="C48" s="159" t="str">
        <f>CONCATENATE(B44," ",C44)</f>
        <v>8 Trubní vedení</v>
      </c>
      <c r="D48" s="157"/>
      <c r="E48" s="160"/>
      <c r="F48" s="160"/>
      <c r="G48" s="161">
        <f>SUM(G44:G47)</f>
        <v>0</v>
      </c>
      <c r="O48" s="150">
        <v>4</v>
      </c>
      <c r="BA48" s="162">
        <f>SUM(BA44:BA47)</f>
        <v>0</v>
      </c>
      <c r="BB48" s="162">
        <f>SUM(BB44:BB47)</f>
        <v>0</v>
      </c>
      <c r="BC48" s="162">
        <f>SUM(BC44:BC47)</f>
        <v>0</v>
      </c>
      <c r="BD48" s="162">
        <f>SUM(BD44:BD47)</f>
        <v>0</v>
      </c>
      <c r="BE48" s="162">
        <f>SUM(BE44:BE47)</f>
        <v>0</v>
      </c>
    </row>
    <row r="49" spans="1:15" ht="12.75">
      <c r="A49" s="143" t="s">
        <v>65</v>
      </c>
      <c r="B49" s="144" t="s">
        <v>141</v>
      </c>
      <c r="C49" s="145" t="s">
        <v>142</v>
      </c>
      <c r="D49" s="146"/>
      <c r="E49" s="147"/>
      <c r="F49" s="147"/>
      <c r="G49" s="148"/>
      <c r="H49" s="149"/>
      <c r="I49" s="149"/>
      <c r="O49" s="150">
        <v>1</v>
      </c>
    </row>
    <row r="50" spans="1:104" ht="12.75">
      <c r="A50" s="151">
        <v>31</v>
      </c>
      <c r="B50" s="152" t="s">
        <v>143</v>
      </c>
      <c r="C50" s="153" t="s">
        <v>144</v>
      </c>
      <c r="D50" s="154" t="s">
        <v>84</v>
      </c>
      <c r="E50" s="155">
        <v>83</v>
      </c>
      <c r="F50" s="155"/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31</v>
      </c>
      <c r="AZ50" s="123">
        <v>1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0.00067</v>
      </c>
    </row>
    <row r="51" spans="1:104" ht="12.75">
      <c r="A51" s="151">
        <v>32</v>
      </c>
      <c r="B51" s="152" t="s">
        <v>145</v>
      </c>
      <c r="C51" s="153" t="s">
        <v>146</v>
      </c>
      <c r="D51" s="154" t="s">
        <v>84</v>
      </c>
      <c r="E51" s="155">
        <v>96.623</v>
      </c>
      <c r="F51" s="155"/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32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ht="22.5">
      <c r="A52" s="151">
        <v>33</v>
      </c>
      <c r="B52" s="152" t="s">
        <v>147</v>
      </c>
      <c r="C52" s="153" t="s">
        <v>148</v>
      </c>
      <c r="D52" s="154" t="s">
        <v>71</v>
      </c>
      <c r="E52" s="155">
        <v>2.029</v>
      </c>
      <c r="F52" s="155"/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33</v>
      </c>
      <c r="AZ52" s="123">
        <v>1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57" ht="12.75">
      <c r="A53" s="157"/>
      <c r="B53" s="158" t="s">
        <v>68</v>
      </c>
      <c r="C53" s="159" t="str">
        <f>CONCATENATE(B49," ",C49)</f>
        <v>96 Bourání konstrukcí</v>
      </c>
      <c r="D53" s="157"/>
      <c r="E53" s="160"/>
      <c r="F53" s="160"/>
      <c r="G53" s="161">
        <f>SUM(G49:G52)</f>
        <v>0</v>
      </c>
      <c r="O53" s="150">
        <v>4</v>
      </c>
      <c r="BA53" s="162">
        <f>SUM(BA49:BA52)</f>
        <v>0</v>
      </c>
      <c r="BB53" s="162">
        <f>SUM(BB49:BB52)</f>
        <v>0</v>
      </c>
      <c r="BC53" s="162">
        <f>SUM(BC49:BC52)</f>
        <v>0</v>
      </c>
      <c r="BD53" s="162">
        <f>SUM(BD49:BD52)</f>
        <v>0</v>
      </c>
      <c r="BE53" s="162">
        <f>SUM(BE49:BE52)</f>
        <v>0</v>
      </c>
    </row>
    <row r="54" spans="1:15" ht="12.75">
      <c r="A54" s="143" t="s">
        <v>65</v>
      </c>
      <c r="B54" s="144" t="s">
        <v>149</v>
      </c>
      <c r="C54" s="145" t="s">
        <v>150</v>
      </c>
      <c r="D54" s="146"/>
      <c r="E54" s="147"/>
      <c r="F54" s="147"/>
      <c r="G54" s="148"/>
      <c r="H54" s="149"/>
      <c r="I54" s="149"/>
      <c r="O54" s="150">
        <v>1</v>
      </c>
    </row>
    <row r="55" spans="1:104" ht="12.75">
      <c r="A55" s="151">
        <v>34</v>
      </c>
      <c r="B55" s="152" t="s">
        <v>151</v>
      </c>
      <c r="C55" s="153" t="s">
        <v>152</v>
      </c>
      <c r="D55" s="154" t="s">
        <v>84</v>
      </c>
      <c r="E55" s="155">
        <v>1.185</v>
      </c>
      <c r="F55" s="155"/>
      <c r="G55" s="156">
        <f aca="true" t="shared" si="12" ref="G55:G64">E55*F55</f>
        <v>0</v>
      </c>
      <c r="O55" s="150">
        <v>2</v>
      </c>
      <c r="AA55" s="123">
        <v>12</v>
      </c>
      <c r="AB55" s="123">
        <v>0</v>
      </c>
      <c r="AC55" s="123">
        <v>34</v>
      </c>
      <c r="AZ55" s="123">
        <v>1</v>
      </c>
      <c r="BA55" s="123">
        <f aca="true" t="shared" si="13" ref="BA55:BA64">IF(AZ55=1,G55,0)</f>
        <v>0</v>
      </c>
      <c r="BB55" s="123">
        <f aca="true" t="shared" si="14" ref="BB55:BB64">IF(AZ55=2,G55,0)</f>
        <v>0</v>
      </c>
      <c r="BC55" s="123">
        <f aca="true" t="shared" si="15" ref="BC55:BC64">IF(AZ55=3,G55,0)</f>
        <v>0</v>
      </c>
      <c r="BD55" s="123">
        <f aca="true" t="shared" si="16" ref="BD55:BD64">IF(AZ55=4,G55,0)</f>
        <v>0</v>
      </c>
      <c r="BE55" s="123">
        <f aca="true" t="shared" si="17" ref="BE55:BE64">IF(AZ55=5,G55,0)</f>
        <v>0</v>
      </c>
      <c r="CZ55" s="123">
        <v>0</v>
      </c>
    </row>
    <row r="56" spans="1:104" ht="12.75">
      <c r="A56" s="151">
        <v>35</v>
      </c>
      <c r="B56" s="152" t="s">
        <v>153</v>
      </c>
      <c r="C56" s="153" t="s">
        <v>154</v>
      </c>
      <c r="D56" s="154" t="s">
        <v>84</v>
      </c>
      <c r="E56" s="155">
        <v>96.623</v>
      </c>
      <c r="F56" s="155"/>
      <c r="G56" s="156">
        <f t="shared" si="12"/>
        <v>0</v>
      </c>
      <c r="O56" s="150">
        <v>2</v>
      </c>
      <c r="AA56" s="123">
        <v>12</v>
      </c>
      <c r="AB56" s="123">
        <v>0</v>
      </c>
      <c r="AC56" s="123">
        <v>35</v>
      </c>
      <c r="AZ56" s="123">
        <v>1</v>
      </c>
      <c r="BA56" s="123">
        <f t="shared" si="13"/>
        <v>0</v>
      </c>
      <c r="BB56" s="123">
        <f t="shared" si="14"/>
        <v>0</v>
      </c>
      <c r="BC56" s="123">
        <f t="shared" si="15"/>
        <v>0</v>
      </c>
      <c r="BD56" s="123">
        <f t="shared" si="16"/>
        <v>0</v>
      </c>
      <c r="BE56" s="123">
        <f t="shared" si="17"/>
        <v>0</v>
      </c>
      <c r="CZ56" s="123">
        <v>0</v>
      </c>
    </row>
    <row r="57" spans="1:104" ht="12.75">
      <c r="A57" s="151">
        <v>36</v>
      </c>
      <c r="B57" s="152" t="s">
        <v>155</v>
      </c>
      <c r="C57" s="153" t="s">
        <v>156</v>
      </c>
      <c r="D57" s="154" t="s">
        <v>84</v>
      </c>
      <c r="E57" s="155">
        <v>23</v>
      </c>
      <c r="F57" s="155"/>
      <c r="G57" s="156">
        <f t="shared" si="12"/>
        <v>0</v>
      </c>
      <c r="O57" s="150">
        <v>2</v>
      </c>
      <c r="AA57" s="123">
        <v>12</v>
      </c>
      <c r="AB57" s="123">
        <v>0</v>
      </c>
      <c r="AC57" s="123">
        <v>36</v>
      </c>
      <c r="AZ57" s="123">
        <v>1</v>
      </c>
      <c r="BA57" s="123">
        <f t="shared" si="13"/>
        <v>0</v>
      </c>
      <c r="BB57" s="123">
        <f t="shared" si="14"/>
        <v>0</v>
      </c>
      <c r="BC57" s="123">
        <f t="shared" si="15"/>
        <v>0</v>
      </c>
      <c r="BD57" s="123">
        <f t="shared" si="16"/>
        <v>0</v>
      </c>
      <c r="BE57" s="123">
        <f t="shared" si="17"/>
        <v>0</v>
      </c>
      <c r="CZ57" s="123">
        <v>0</v>
      </c>
    </row>
    <row r="58" spans="1:104" ht="12.75">
      <c r="A58" s="151">
        <v>37</v>
      </c>
      <c r="B58" s="152" t="s">
        <v>151</v>
      </c>
      <c r="C58" s="153" t="s">
        <v>157</v>
      </c>
      <c r="D58" s="154" t="s">
        <v>84</v>
      </c>
      <c r="E58" s="155">
        <v>0.96</v>
      </c>
      <c r="F58" s="155"/>
      <c r="G58" s="156">
        <f t="shared" si="12"/>
        <v>0</v>
      </c>
      <c r="O58" s="150">
        <v>2</v>
      </c>
      <c r="AA58" s="123">
        <v>12</v>
      </c>
      <c r="AB58" s="123">
        <v>0</v>
      </c>
      <c r="AC58" s="123">
        <v>37</v>
      </c>
      <c r="AZ58" s="123">
        <v>1</v>
      </c>
      <c r="BA58" s="123">
        <f t="shared" si="13"/>
        <v>0</v>
      </c>
      <c r="BB58" s="123">
        <f t="shared" si="14"/>
        <v>0</v>
      </c>
      <c r="BC58" s="123">
        <f t="shared" si="15"/>
        <v>0</v>
      </c>
      <c r="BD58" s="123">
        <f t="shared" si="16"/>
        <v>0</v>
      </c>
      <c r="BE58" s="123">
        <f t="shared" si="17"/>
        <v>0</v>
      </c>
      <c r="CZ58" s="123">
        <v>0</v>
      </c>
    </row>
    <row r="59" spans="1:104" ht="12.75">
      <c r="A59" s="151">
        <v>38</v>
      </c>
      <c r="B59" s="152" t="s">
        <v>158</v>
      </c>
      <c r="C59" s="153" t="s">
        <v>159</v>
      </c>
      <c r="D59" s="154" t="s">
        <v>105</v>
      </c>
      <c r="E59" s="155">
        <v>11</v>
      </c>
      <c r="F59" s="155"/>
      <c r="G59" s="156">
        <f t="shared" si="12"/>
        <v>0</v>
      </c>
      <c r="O59" s="150">
        <v>2</v>
      </c>
      <c r="AA59" s="123">
        <v>12</v>
      </c>
      <c r="AB59" s="123">
        <v>0</v>
      </c>
      <c r="AC59" s="123">
        <v>38</v>
      </c>
      <c r="AZ59" s="123">
        <v>1</v>
      </c>
      <c r="BA59" s="123">
        <f t="shared" si="13"/>
        <v>0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0</v>
      </c>
    </row>
    <row r="60" spans="1:104" ht="12.75">
      <c r="A60" s="151">
        <v>39</v>
      </c>
      <c r="B60" s="152" t="s">
        <v>160</v>
      </c>
      <c r="C60" s="153" t="s">
        <v>161</v>
      </c>
      <c r="D60" s="154" t="s">
        <v>162</v>
      </c>
      <c r="E60" s="155">
        <v>60.335</v>
      </c>
      <c r="F60" s="155"/>
      <c r="G60" s="156">
        <f t="shared" si="12"/>
        <v>0</v>
      </c>
      <c r="O60" s="150">
        <v>2</v>
      </c>
      <c r="AA60" s="123">
        <v>12</v>
      </c>
      <c r="AB60" s="123">
        <v>0</v>
      </c>
      <c r="AC60" s="123">
        <v>39</v>
      </c>
      <c r="AZ60" s="123">
        <v>1</v>
      </c>
      <c r="BA60" s="123">
        <f t="shared" si="13"/>
        <v>0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0</v>
      </c>
    </row>
    <row r="61" spans="1:104" ht="12.75">
      <c r="A61" s="151">
        <v>40</v>
      </c>
      <c r="B61" s="152" t="s">
        <v>163</v>
      </c>
      <c r="C61" s="153" t="s">
        <v>164</v>
      </c>
      <c r="D61" s="154" t="s">
        <v>162</v>
      </c>
      <c r="E61" s="155">
        <v>120.67</v>
      </c>
      <c r="F61" s="155"/>
      <c r="G61" s="156">
        <f t="shared" si="12"/>
        <v>0</v>
      </c>
      <c r="O61" s="150">
        <v>2</v>
      </c>
      <c r="AA61" s="123">
        <v>12</v>
      </c>
      <c r="AB61" s="123">
        <v>0</v>
      </c>
      <c r="AC61" s="123">
        <v>40</v>
      </c>
      <c r="AZ61" s="123">
        <v>1</v>
      </c>
      <c r="BA61" s="123">
        <f t="shared" si="13"/>
        <v>0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</v>
      </c>
    </row>
    <row r="62" spans="1:104" ht="12.75">
      <c r="A62" s="151">
        <v>41</v>
      </c>
      <c r="B62" s="152" t="s">
        <v>165</v>
      </c>
      <c r="C62" s="153" t="s">
        <v>166</v>
      </c>
      <c r="D62" s="154" t="s">
        <v>162</v>
      </c>
      <c r="E62" s="155">
        <v>36.609</v>
      </c>
      <c r="F62" s="155"/>
      <c r="G62" s="156">
        <f t="shared" si="12"/>
        <v>0</v>
      </c>
      <c r="O62" s="150">
        <v>2</v>
      </c>
      <c r="AA62" s="123">
        <v>12</v>
      </c>
      <c r="AB62" s="123">
        <v>0</v>
      </c>
      <c r="AC62" s="123">
        <v>41</v>
      </c>
      <c r="AZ62" s="123">
        <v>1</v>
      </c>
      <c r="BA62" s="123">
        <f t="shared" si="13"/>
        <v>0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</v>
      </c>
    </row>
    <row r="63" spans="1:104" ht="12.75">
      <c r="A63" s="151">
        <v>42</v>
      </c>
      <c r="B63" s="152" t="s">
        <v>167</v>
      </c>
      <c r="C63" s="153" t="s">
        <v>168</v>
      </c>
      <c r="D63" s="154" t="s">
        <v>162</v>
      </c>
      <c r="E63" s="155">
        <v>329.481</v>
      </c>
      <c r="F63" s="155"/>
      <c r="G63" s="156">
        <f t="shared" si="12"/>
        <v>0</v>
      </c>
      <c r="O63" s="150">
        <v>2</v>
      </c>
      <c r="AA63" s="123">
        <v>12</v>
      </c>
      <c r="AB63" s="123">
        <v>0</v>
      </c>
      <c r="AC63" s="123">
        <v>42</v>
      </c>
      <c r="AZ63" s="123">
        <v>1</v>
      </c>
      <c r="BA63" s="123">
        <f t="shared" si="13"/>
        <v>0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0</v>
      </c>
    </row>
    <row r="64" spans="1:104" ht="12.75">
      <c r="A64" s="151">
        <v>43</v>
      </c>
      <c r="B64" s="152" t="s">
        <v>169</v>
      </c>
      <c r="C64" s="153" t="s">
        <v>170</v>
      </c>
      <c r="D64" s="154" t="s">
        <v>162</v>
      </c>
      <c r="E64" s="155">
        <v>36.309</v>
      </c>
      <c r="F64" s="155"/>
      <c r="G64" s="156">
        <f t="shared" si="12"/>
        <v>0</v>
      </c>
      <c r="O64" s="150">
        <v>2</v>
      </c>
      <c r="AA64" s="123">
        <v>12</v>
      </c>
      <c r="AB64" s="123">
        <v>0</v>
      </c>
      <c r="AC64" s="123">
        <v>43</v>
      </c>
      <c r="AZ64" s="123">
        <v>1</v>
      </c>
      <c r="BA64" s="123">
        <f t="shared" si="13"/>
        <v>0</v>
      </c>
      <c r="BB64" s="123">
        <f t="shared" si="14"/>
        <v>0</v>
      </c>
      <c r="BC64" s="123">
        <f t="shared" si="15"/>
        <v>0</v>
      </c>
      <c r="BD64" s="123">
        <f t="shared" si="16"/>
        <v>0</v>
      </c>
      <c r="BE64" s="123">
        <f t="shared" si="17"/>
        <v>0</v>
      </c>
      <c r="CZ64" s="123">
        <v>0</v>
      </c>
    </row>
    <row r="65" spans="1:57" ht="12.75">
      <c r="A65" s="157"/>
      <c r="B65" s="158" t="s">
        <v>68</v>
      </c>
      <c r="C65" s="159" t="str">
        <f>CONCATENATE(B54," ",C54)</f>
        <v>97 Prorážení otvorů</v>
      </c>
      <c r="D65" s="157"/>
      <c r="E65" s="160"/>
      <c r="F65" s="160"/>
      <c r="G65" s="161">
        <f>SUM(G54:G64)</f>
        <v>0</v>
      </c>
      <c r="O65" s="150">
        <v>4</v>
      </c>
      <c r="BA65" s="162">
        <f>SUM(BA54:BA64)</f>
        <v>0</v>
      </c>
      <c r="BB65" s="162">
        <f>SUM(BB54:BB64)</f>
        <v>0</v>
      </c>
      <c r="BC65" s="162">
        <f>SUM(BC54:BC64)</f>
        <v>0</v>
      </c>
      <c r="BD65" s="162">
        <f>SUM(BD54:BD64)</f>
        <v>0</v>
      </c>
      <c r="BE65" s="162">
        <f>SUM(BE54:BE64)</f>
        <v>0</v>
      </c>
    </row>
    <row r="66" spans="1:15" ht="12.75">
      <c r="A66" s="143" t="s">
        <v>65</v>
      </c>
      <c r="B66" s="144" t="s">
        <v>171</v>
      </c>
      <c r="C66" s="145" t="s">
        <v>172</v>
      </c>
      <c r="D66" s="146"/>
      <c r="E66" s="147"/>
      <c r="F66" s="147"/>
      <c r="G66" s="148"/>
      <c r="H66" s="149"/>
      <c r="I66" s="149"/>
      <c r="O66" s="150">
        <v>1</v>
      </c>
    </row>
    <row r="67" spans="1:104" ht="12.75">
      <c r="A67" s="151">
        <v>44</v>
      </c>
      <c r="B67" s="152" t="s">
        <v>173</v>
      </c>
      <c r="C67" s="153" t="s">
        <v>174</v>
      </c>
      <c r="D67" s="154" t="s">
        <v>162</v>
      </c>
      <c r="E67" s="155">
        <v>18.478</v>
      </c>
      <c r="F67" s="155"/>
      <c r="G67" s="156">
        <f>E67*F67</f>
        <v>0</v>
      </c>
      <c r="O67" s="150">
        <v>2</v>
      </c>
      <c r="AA67" s="123">
        <v>12</v>
      </c>
      <c r="AB67" s="123">
        <v>0</v>
      </c>
      <c r="AC67" s="123">
        <v>44</v>
      </c>
      <c r="AZ67" s="123">
        <v>1</v>
      </c>
      <c r="BA67" s="123">
        <f>IF(AZ67=1,G67,0)</f>
        <v>0</v>
      </c>
      <c r="BB67" s="123">
        <f>IF(AZ67=2,G67,0)</f>
        <v>0</v>
      </c>
      <c r="BC67" s="123">
        <f>IF(AZ67=3,G67,0)</f>
        <v>0</v>
      </c>
      <c r="BD67" s="123">
        <f>IF(AZ67=4,G67,0)</f>
        <v>0</v>
      </c>
      <c r="BE67" s="123">
        <f>IF(AZ67=5,G67,0)</f>
        <v>0</v>
      </c>
      <c r="CZ67" s="123">
        <v>0</v>
      </c>
    </row>
    <row r="68" spans="1:57" ht="12.75">
      <c r="A68" s="157"/>
      <c r="B68" s="158" t="s">
        <v>68</v>
      </c>
      <c r="C68" s="159" t="str">
        <f>CONCATENATE(B66," ",C66)</f>
        <v>99 Staveništní přesun hmot</v>
      </c>
      <c r="D68" s="157"/>
      <c r="E68" s="160"/>
      <c r="F68" s="160"/>
      <c r="G68" s="161">
        <f>SUM(G66:G67)</f>
        <v>0</v>
      </c>
      <c r="O68" s="150">
        <v>4</v>
      </c>
      <c r="BA68" s="162">
        <f>SUM(BA66:BA67)</f>
        <v>0</v>
      </c>
      <c r="BB68" s="162">
        <f>SUM(BB66:BB67)</f>
        <v>0</v>
      </c>
      <c r="BC68" s="162">
        <f>SUM(BC66:BC67)</f>
        <v>0</v>
      </c>
      <c r="BD68" s="162">
        <f>SUM(BD66:BD67)</f>
        <v>0</v>
      </c>
      <c r="BE68" s="162">
        <f>SUM(BE66:BE67)</f>
        <v>0</v>
      </c>
    </row>
    <row r="69" spans="1:15" ht="12.75">
      <c r="A69" s="143" t="s">
        <v>65</v>
      </c>
      <c r="B69" s="144" t="s">
        <v>175</v>
      </c>
      <c r="C69" s="145" t="s">
        <v>176</v>
      </c>
      <c r="D69" s="146"/>
      <c r="E69" s="147"/>
      <c r="F69" s="147"/>
      <c r="G69" s="148"/>
      <c r="H69" s="149"/>
      <c r="I69" s="149"/>
      <c r="O69" s="150">
        <v>1</v>
      </c>
    </row>
    <row r="70" spans="1:104" ht="12.75">
      <c r="A70" s="151">
        <v>45</v>
      </c>
      <c r="B70" s="152" t="s">
        <v>177</v>
      </c>
      <c r="C70" s="153" t="s">
        <v>178</v>
      </c>
      <c r="D70" s="154" t="s">
        <v>84</v>
      </c>
      <c r="E70" s="155">
        <v>96.623</v>
      </c>
      <c r="F70" s="155"/>
      <c r="G70" s="156">
        <f aca="true" t="shared" si="18" ref="G70:G84">E70*F70</f>
        <v>0</v>
      </c>
      <c r="O70" s="150">
        <v>2</v>
      </c>
      <c r="AA70" s="123">
        <v>12</v>
      </c>
      <c r="AB70" s="123">
        <v>0</v>
      </c>
      <c r="AC70" s="123">
        <v>45</v>
      </c>
      <c r="AZ70" s="123">
        <v>2</v>
      </c>
      <c r="BA70" s="123">
        <f aca="true" t="shared" si="19" ref="BA70:BA84">IF(AZ70=1,G70,0)</f>
        <v>0</v>
      </c>
      <c r="BB70" s="123">
        <f aca="true" t="shared" si="20" ref="BB70:BB84">IF(AZ70=2,G70,0)</f>
        <v>0</v>
      </c>
      <c r="BC70" s="123">
        <f aca="true" t="shared" si="21" ref="BC70:BC84">IF(AZ70=3,G70,0)</f>
        <v>0</v>
      </c>
      <c r="BD70" s="123">
        <f aca="true" t="shared" si="22" ref="BD70:BD84">IF(AZ70=4,G70,0)</f>
        <v>0</v>
      </c>
      <c r="BE70" s="123">
        <f aca="true" t="shared" si="23" ref="BE70:BE84">IF(AZ70=5,G70,0)</f>
        <v>0</v>
      </c>
      <c r="CZ70" s="123">
        <v>0</v>
      </c>
    </row>
    <row r="71" spans="1:104" ht="12.75">
      <c r="A71" s="151">
        <v>46</v>
      </c>
      <c r="B71" s="152" t="s">
        <v>179</v>
      </c>
      <c r="C71" s="153" t="s">
        <v>180</v>
      </c>
      <c r="D71" s="154" t="s">
        <v>84</v>
      </c>
      <c r="E71" s="155">
        <v>85.26</v>
      </c>
      <c r="F71" s="155"/>
      <c r="G71" s="156">
        <f t="shared" si="18"/>
        <v>0</v>
      </c>
      <c r="O71" s="150">
        <v>2</v>
      </c>
      <c r="AA71" s="123">
        <v>12</v>
      </c>
      <c r="AB71" s="123">
        <v>0</v>
      </c>
      <c r="AC71" s="123">
        <v>46</v>
      </c>
      <c r="AZ71" s="123">
        <v>2</v>
      </c>
      <c r="BA71" s="123">
        <f t="shared" si="19"/>
        <v>0</v>
      </c>
      <c r="BB71" s="123">
        <f t="shared" si="20"/>
        <v>0</v>
      </c>
      <c r="BC71" s="123">
        <f t="shared" si="21"/>
        <v>0</v>
      </c>
      <c r="BD71" s="123">
        <f t="shared" si="22"/>
        <v>0</v>
      </c>
      <c r="BE71" s="123">
        <f t="shared" si="23"/>
        <v>0</v>
      </c>
      <c r="CZ71" s="123">
        <v>0.00017</v>
      </c>
    </row>
    <row r="72" spans="1:104" ht="12.75">
      <c r="A72" s="151">
        <v>47</v>
      </c>
      <c r="B72" s="152" t="s">
        <v>181</v>
      </c>
      <c r="C72" s="153" t="s">
        <v>182</v>
      </c>
      <c r="D72" s="154" t="s">
        <v>84</v>
      </c>
      <c r="E72" s="155">
        <v>193.246</v>
      </c>
      <c r="F72" s="155"/>
      <c r="G72" s="156">
        <f t="shared" si="18"/>
        <v>0</v>
      </c>
      <c r="O72" s="150">
        <v>2</v>
      </c>
      <c r="AA72" s="123">
        <v>12</v>
      </c>
      <c r="AB72" s="123">
        <v>0</v>
      </c>
      <c r="AC72" s="123">
        <v>47</v>
      </c>
      <c r="AZ72" s="123">
        <v>2</v>
      </c>
      <c r="BA72" s="123">
        <f t="shared" si="19"/>
        <v>0</v>
      </c>
      <c r="BB72" s="123">
        <f t="shared" si="20"/>
        <v>0</v>
      </c>
      <c r="BC72" s="123">
        <f t="shared" si="21"/>
        <v>0</v>
      </c>
      <c r="BD72" s="123">
        <f t="shared" si="22"/>
        <v>0</v>
      </c>
      <c r="BE72" s="123">
        <f t="shared" si="23"/>
        <v>0</v>
      </c>
      <c r="CZ72" s="123">
        <v>0.00041</v>
      </c>
    </row>
    <row r="73" spans="1:104" ht="12.75">
      <c r="A73" s="151">
        <v>48</v>
      </c>
      <c r="B73" s="152" t="s">
        <v>183</v>
      </c>
      <c r="C73" s="153" t="s">
        <v>184</v>
      </c>
      <c r="D73" s="154" t="s">
        <v>84</v>
      </c>
      <c r="E73" s="155">
        <v>194.198</v>
      </c>
      <c r="F73" s="155"/>
      <c r="G73" s="156">
        <f t="shared" si="18"/>
        <v>0</v>
      </c>
      <c r="O73" s="150">
        <v>2</v>
      </c>
      <c r="AA73" s="123">
        <v>12</v>
      </c>
      <c r="AB73" s="123">
        <v>0</v>
      </c>
      <c r="AC73" s="123">
        <v>48</v>
      </c>
      <c r="AZ73" s="123">
        <v>2</v>
      </c>
      <c r="BA73" s="123">
        <f t="shared" si="19"/>
        <v>0</v>
      </c>
      <c r="BB73" s="123">
        <f t="shared" si="20"/>
        <v>0</v>
      </c>
      <c r="BC73" s="123">
        <f t="shared" si="21"/>
        <v>0</v>
      </c>
      <c r="BD73" s="123">
        <f t="shared" si="22"/>
        <v>0</v>
      </c>
      <c r="BE73" s="123">
        <f t="shared" si="23"/>
        <v>0</v>
      </c>
      <c r="CZ73" s="123">
        <v>0.00058</v>
      </c>
    </row>
    <row r="74" spans="1:104" ht="12.75">
      <c r="A74" s="151">
        <v>49</v>
      </c>
      <c r="B74" s="152" t="s">
        <v>185</v>
      </c>
      <c r="C74" s="153" t="s">
        <v>186</v>
      </c>
      <c r="D74" s="154" t="s">
        <v>105</v>
      </c>
      <c r="E74" s="155">
        <v>20.3</v>
      </c>
      <c r="F74" s="155"/>
      <c r="G74" s="156">
        <f t="shared" si="18"/>
        <v>0</v>
      </c>
      <c r="O74" s="150">
        <v>2</v>
      </c>
      <c r="AA74" s="123">
        <v>12</v>
      </c>
      <c r="AB74" s="123">
        <v>0</v>
      </c>
      <c r="AC74" s="123">
        <v>49</v>
      </c>
      <c r="AZ74" s="123">
        <v>2</v>
      </c>
      <c r="BA74" s="123">
        <f t="shared" si="19"/>
        <v>0</v>
      </c>
      <c r="BB74" s="123">
        <f t="shared" si="20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0.00021</v>
      </c>
    </row>
    <row r="75" spans="1:104" ht="12.75">
      <c r="A75" s="151">
        <v>50</v>
      </c>
      <c r="B75" s="152" t="s">
        <v>187</v>
      </c>
      <c r="C75" s="153" t="s">
        <v>188</v>
      </c>
      <c r="D75" s="154" t="s">
        <v>189</v>
      </c>
      <c r="E75" s="155">
        <v>40.64</v>
      </c>
      <c r="F75" s="155"/>
      <c r="G75" s="156">
        <f t="shared" si="18"/>
        <v>0</v>
      </c>
      <c r="O75" s="150">
        <v>2</v>
      </c>
      <c r="AA75" s="123">
        <v>12</v>
      </c>
      <c r="AB75" s="123">
        <v>1</v>
      </c>
      <c r="AC75" s="123">
        <v>50</v>
      </c>
      <c r="AZ75" s="123">
        <v>2</v>
      </c>
      <c r="BA75" s="123">
        <f t="shared" si="19"/>
        <v>0</v>
      </c>
      <c r="BB75" s="123">
        <f t="shared" si="20"/>
        <v>0</v>
      </c>
      <c r="BC75" s="123">
        <f t="shared" si="21"/>
        <v>0</v>
      </c>
      <c r="BD75" s="123">
        <f t="shared" si="22"/>
        <v>0</v>
      </c>
      <c r="BE75" s="123">
        <f t="shared" si="23"/>
        <v>0</v>
      </c>
      <c r="CZ75" s="123">
        <v>0.001</v>
      </c>
    </row>
    <row r="76" spans="1:104" ht="12.75">
      <c r="A76" s="151">
        <v>51</v>
      </c>
      <c r="B76" s="152" t="s">
        <v>190</v>
      </c>
      <c r="C76" s="153" t="s">
        <v>191</v>
      </c>
      <c r="D76" s="154" t="s">
        <v>84</v>
      </c>
      <c r="E76" s="155">
        <v>455.271</v>
      </c>
      <c r="F76" s="155"/>
      <c r="G76" s="156">
        <f t="shared" si="18"/>
        <v>0</v>
      </c>
      <c r="O76" s="150">
        <v>2</v>
      </c>
      <c r="AA76" s="123">
        <v>12</v>
      </c>
      <c r="AB76" s="123">
        <v>1</v>
      </c>
      <c r="AC76" s="123">
        <v>51</v>
      </c>
      <c r="AZ76" s="123">
        <v>2</v>
      </c>
      <c r="BA76" s="123">
        <f t="shared" si="19"/>
        <v>0</v>
      </c>
      <c r="BB76" s="123">
        <f t="shared" si="20"/>
        <v>0</v>
      </c>
      <c r="BC76" s="123">
        <f t="shared" si="21"/>
        <v>0</v>
      </c>
      <c r="BD76" s="123">
        <f t="shared" si="22"/>
        <v>0</v>
      </c>
      <c r="BE76" s="123">
        <f t="shared" si="23"/>
        <v>0</v>
      </c>
      <c r="CZ76" s="123">
        <v>0.0043</v>
      </c>
    </row>
    <row r="77" spans="1:104" ht="12.75">
      <c r="A77" s="151">
        <v>52</v>
      </c>
      <c r="B77" s="152" t="s">
        <v>192</v>
      </c>
      <c r="C77" s="153" t="s">
        <v>193</v>
      </c>
      <c r="D77" s="154" t="s">
        <v>84</v>
      </c>
      <c r="E77" s="155">
        <v>33.044</v>
      </c>
      <c r="F77" s="155"/>
      <c r="G77" s="156">
        <f t="shared" si="18"/>
        <v>0</v>
      </c>
      <c r="O77" s="150">
        <v>2</v>
      </c>
      <c r="AA77" s="123">
        <v>12</v>
      </c>
      <c r="AB77" s="123">
        <v>0</v>
      </c>
      <c r="AC77" s="123">
        <v>52</v>
      </c>
      <c r="AZ77" s="123">
        <v>2</v>
      </c>
      <c r="BA77" s="123">
        <f t="shared" si="19"/>
        <v>0</v>
      </c>
      <c r="BB77" s="123">
        <f t="shared" si="20"/>
        <v>0</v>
      </c>
      <c r="BC77" s="123">
        <f t="shared" si="21"/>
        <v>0</v>
      </c>
      <c r="BD77" s="123">
        <f t="shared" si="22"/>
        <v>0</v>
      </c>
      <c r="BE77" s="123">
        <f t="shared" si="23"/>
        <v>0</v>
      </c>
      <c r="CZ77" s="123">
        <v>0</v>
      </c>
    </row>
    <row r="78" spans="1:104" ht="12.75">
      <c r="A78" s="151">
        <v>53</v>
      </c>
      <c r="B78" s="152" t="s">
        <v>192</v>
      </c>
      <c r="C78" s="153" t="s">
        <v>194</v>
      </c>
      <c r="D78" s="154" t="s">
        <v>84</v>
      </c>
      <c r="E78" s="155">
        <v>63.578</v>
      </c>
      <c r="F78" s="155"/>
      <c r="G78" s="156">
        <f t="shared" si="18"/>
        <v>0</v>
      </c>
      <c r="O78" s="150">
        <v>2</v>
      </c>
      <c r="AA78" s="123">
        <v>12</v>
      </c>
      <c r="AB78" s="123">
        <v>0</v>
      </c>
      <c r="AC78" s="123">
        <v>53</v>
      </c>
      <c r="AZ78" s="123">
        <v>2</v>
      </c>
      <c r="BA78" s="123">
        <f t="shared" si="19"/>
        <v>0</v>
      </c>
      <c r="BB78" s="123">
        <f t="shared" si="20"/>
        <v>0</v>
      </c>
      <c r="BC78" s="123">
        <f t="shared" si="21"/>
        <v>0</v>
      </c>
      <c r="BD78" s="123">
        <f t="shared" si="22"/>
        <v>0</v>
      </c>
      <c r="BE78" s="123">
        <f t="shared" si="23"/>
        <v>0</v>
      </c>
      <c r="CZ78" s="123">
        <v>0</v>
      </c>
    </row>
    <row r="79" spans="1:104" ht="22.5">
      <c r="A79" s="151">
        <v>54</v>
      </c>
      <c r="B79" s="152" t="s">
        <v>195</v>
      </c>
      <c r="C79" s="153" t="s">
        <v>196</v>
      </c>
      <c r="D79" s="154" t="s">
        <v>84</v>
      </c>
      <c r="E79" s="155">
        <v>85.26</v>
      </c>
      <c r="F79" s="155"/>
      <c r="G79" s="156">
        <f t="shared" si="18"/>
        <v>0</v>
      </c>
      <c r="O79" s="150">
        <v>2</v>
      </c>
      <c r="AA79" s="123">
        <v>12</v>
      </c>
      <c r="AB79" s="123">
        <v>0</v>
      </c>
      <c r="AC79" s="123">
        <v>54</v>
      </c>
      <c r="AZ79" s="123">
        <v>2</v>
      </c>
      <c r="BA79" s="123">
        <f t="shared" si="19"/>
        <v>0</v>
      </c>
      <c r="BB79" s="123">
        <f t="shared" si="20"/>
        <v>0</v>
      </c>
      <c r="BC79" s="123">
        <f t="shared" si="21"/>
        <v>0</v>
      </c>
      <c r="BD79" s="123">
        <f t="shared" si="22"/>
        <v>0</v>
      </c>
      <c r="BE79" s="123">
        <f t="shared" si="23"/>
        <v>0</v>
      </c>
      <c r="CZ79" s="123">
        <v>0.00071</v>
      </c>
    </row>
    <row r="80" spans="1:104" ht="12.75">
      <c r="A80" s="151">
        <v>55</v>
      </c>
      <c r="B80" s="152" t="s">
        <v>197</v>
      </c>
      <c r="C80" s="153" t="s">
        <v>198</v>
      </c>
      <c r="D80" s="154" t="s">
        <v>84</v>
      </c>
      <c r="E80" s="155">
        <v>96.623</v>
      </c>
      <c r="F80" s="155"/>
      <c r="G80" s="156">
        <f t="shared" si="18"/>
        <v>0</v>
      </c>
      <c r="O80" s="150">
        <v>2</v>
      </c>
      <c r="AA80" s="123">
        <v>12</v>
      </c>
      <c r="AB80" s="123">
        <v>0</v>
      </c>
      <c r="AC80" s="123">
        <v>55</v>
      </c>
      <c r="AZ80" s="123">
        <v>2</v>
      </c>
      <c r="BA80" s="123">
        <f t="shared" si="19"/>
        <v>0</v>
      </c>
      <c r="BB80" s="123">
        <f t="shared" si="20"/>
        <v>0</v>
      </c>
      <c r="BC80" s="123">
        <f t="shared" si="21"/>
        <v>0</v>
      </c>
      <c r="BD80" s="123">
        <f t="shared" si="22"/>
        <v>0</v>
      </c>
      <c r="BE80" s="123">
        <f t="shared" si="23"/>
        <v>0</v>
      </c>
      <c r="CZ80" s="123">
        <v>0</v>
      </c>
    </row>
    <row r="81" spans="1:104" ht="12.75">
      <c r="A81" s="151">
        <v>56</v>
      </c>
      <c r="B81" s="152" t="s">
        <v>199</v>
      </c>
      <c r="C81" s="153" t="s">
        <v>200</v>
      </c>
      <c r="D81" s="154" t="s">
        <v>84</v>
      </c>
      <c r="E81" s="155">
        <v>85.26</v>
      </c>
      <c r="F81" s="155"/>
      <c r="G81" s="156">
        <f t="shared" si="18"/>
        <v>0</v>
      </c>
      <c r="O81" s="150">
        <v>2</v>
      </c>
      <c r="AA81" s="123">
        <v>12</v>
      </c>
      <c r="AB81" s="123">
        <v>0</v>
      </c>
      <c r="AC81" s="123">
        <v>56</v>
      </c>
      <c r="AZ81" s="123">
        <v>2</v>
      </c>
      <c r="BA81" s="123">
        <f t="shared" si="19"/>
        <v>0</v>
      </c>
      <c r="BB81" s="123">
        <f t="shared" si="20"/>
        <v>0</v>
      </c>
      <c r="BC81" s="123">
        <f t="shared" si="21"/>
        <v>0</v>
      </c>
      <c r="BD81" s="123">
        <f t="shared" si="22"/>
        <v>0</v>
      </c>
      <c r="BE81" s="123">
        <f t="shared" si="23"/>
        <v>0</v>
      </c>
      <c r="CZ81" s="123">
        <v>0</v>
      </c>
    </row>
    <row r="82" spans="1:104" ht="12.75">
      <c r="A82" s="151">
        <v>57</v>
      </c>
      <c r="B82" s="152" t="s">
        <v>201</v>
      </c>
      <c r="C82" s="153" t="s">
        <v>202</v>
      </c>
      <c r="D82" s="154" t="s">
        <v>84</v>
      </c>
      <c r="E82" s="155">
        <v>33.044</v>
      </c>
      <c r="F82" s="155"/>
      <c r="G82" s="156">
        <f t="shared" si="18"/>
        <v>0</v>
      </c>
      <c r="O82" s="150">
        <v>2</v>
      </c>
      <c r="AA82" s="123">
        <v>12</v>
      </c>
      <c r="AB82" s="123">
        <v>0</v>
      </c>
      <c r="AC82" s="123">
        <v>57</v>
      </c>
      <c r="AZ82" s="123">
        <v>2</v>
      </c>
      <c r="BA82" s="123">
        <f t="shared" si="19"/>
        <v>0</v>
      </c>
      <c r="BB82" s="123">
        <f t="shared" si="20"/>
        <v>0</v>
      </c>
      <c r="BC82" s="123">
        <f t="shared" si="21"/>
        <v>0</v>
      </c>
      <c r="BD82" s="123">
        <f t="shared" si="22"/>
        <v>0</v>
      </c>
      <c r="BE82" s="123">
        <f t="shared" si="23"/>
        <v>0</v>
      </c>
      <c r="CZ82" s="123">
        <v>0.0063</v>
      </c>
    </row>
    <row r="83" spans="1:104" ht="12.75">
      <c r="A83" s="151">
        <v>58</v>
      </c>
      <c r="B83" s="152" t="s">
        <v>203</v>
      </c>
      <c r="C83" s="153" t="s">
        <v>204</v>
      </c>
      <c r="D83" s="154" t="s">
        <v>84</v>
      </c>
      <c r="E83" s="155">
        <v>8.12</v>
      </c>
      <c r="F83" s="155"/>
      <c r="G83" s="156">
        <f t="shared" si="18"/>
        <v>0</v>
      </c>
      <c r="O83" s="150">
        <v>2</v>
      </c>
      <c r="AA83" s="123">
        <v>12</v>
      </c>
      <c r="AB83" s="123">
        <v>0</v>
      </c>
      <c r="AC83" s="123">
        <v>58</v>
      </c>
      <c r="AZ83" s="123">
        <v>2</v>
      </c>
      <c r="BA83" s="123">
        <f t="shared" si="19"/>
        <v>0</v>
      </c>
      <c r="BB83" s="123">
        <f t="shared" si="20"/>
        <v>0</v>
      </c>
      <c r="BC83" s="123">
        <f t="shared" si="21"/>
        <v>0</v>
      </c>
      <c r="BD83" s="123">
        <f t="shared" si="22"/>
        <v>0</v>
      </c>
      <c r="BE83" s="123">
        <f t="shared" si="23"/>
        <v>0</v>
      </c>
      <c r="CZ83" s="123">
        <v>0.00473</v>
      </c>
    </row>
    <row r="84" spans="1:104" ht="12.75">
      <c r="A84" s="151">
        <v>59</v>
      </c>
      <c r="B84" s="152" t="s">
        <v>205</v>
      </c>
      <c r="C84" s="153" t="s">
        <v>206</v>
      </c>
      <c r="D84" s="154" t="s">
        <v>54</v>
      </c>
      <c r="E84" s="155">
        <v>1859.42</v>
      </c>
      <c r="F84" s="155"/>
      <c r="G84" s="156">
        <f t="shared" si="18"/>
        <v>0</v>
      </c>
      <c r="O84" s="150">
        <v>2</v>
      </c>
      <c r="AA84" s="123">
        <v>12</v>
      </c>
      <c r="AB84" s="123">
        <v>0</v>
      </c>
      <c r="AC84" s="123">
        <v>59</v>
      </c>
      <c r="AZ84" s="123">
        <v>2</v>
      </c>
      <c r="BA84" s="123">
        <f t="shared" si="19"/>
        <v>0</v>
      </c>
      <c r="BB84" s="123">
        <f t="shared" si="20"/>
        <v>0</v>
      </c>
      <c r="BC84" s="123">
        <f t="shared" si="21"/>
        <v>0</v>
      </c>
      <c r="BD84" s="123">
        <f t="shared" si="22"/>
        <v>0</v>
      </c>
      <c r="BE84" s="123">
        <f t="shared" si="23"/>
        <v>0</v>
      </c>
      <c r="CZ84" s="123">
        <v>0</v>
      </c>
    </row>
    <row r="85" spans="1:57" ht="12.75">
      <c r="A85" s="157"/>
      <c r="B85" s="158" t="s">
        <v>68</v>
      </c>
      <c r="C85" s="159" t="str">
        <f>CONCATENATE(B69," ",C69)</f>
        <v>711 Izolace proti vodě</v>
      </c>
      <c r="D85" s="157"/>
      <c r="E85" s="160"/>
      <c r="F85" s="160"/>
      <c r="G85" s="161">
        <f>SUM(G69:G84)</f>
        <v>0</v>
      </c>
      <c r="O85" s="150">
        <v>4</v>
      </c>
      <c r="BA85" s="162">
        <f>SUM(BA69:BA84)</f>
        <v>0</v>
      </c>
      <c r="BB85" s="162">
        <f>SUM(BB69:BB84)</f>
        <v>0</v>
      </c>
      <c r="BC85" s="162">
        <f>SUM(BC69:BC84)</f>
        <v>0</v>
      </c>
      <c r="BD85" s="162">
        <f>SUM(BD69:BD84)</f>
        <v>0</v>
      </c>
      <c r="BE85" s="162">
        <f>SUM(BE69:BE84)</f>
        <v>0</v>
      </c>
    </row>
    <row r="86" spans="1:15" ht="12.75">
      <c r="A86" s="143" t="s">
        <v>65</v>
      </c>
      <c r="B86" s="144" t="s">
        <v>207</v>
      </c>
      <c r="C86" s="145" t="s">
        <v>208</v>
      </c>
      <c r="D86" s="146"/>
      <c r="E86" s="147"/>
      <c r="F86" s="147"/>
      <c r="G86" s="148"/>
      <c r="H86" s="149"/>
      <c r="I86" s="149"/>
      <c r="O86" s="150">
        <v>1</v>
      </c>
    </row>
    <row r="87" spans="1:104" ht="22.5">
      <c r="A87" s="151">
        <v>60</v>
      </c>
      <c r="B87" s="152" t="s">
        <v>209</v>
      </c>
      <c r="C87" s="153" t="s">
        <v>210</v>
      </c>
      <c r="D87" s="154" t="s">
        <v>84</v>
      </c>
      <c r="E87" s="155">
        <v>85.26</v>
      </c>
      <c r="F87" s="155"/>
      <c r="G87" s="156">
        <f>E87*F87</f>
        <v>0</v>
      </c>
      <c r="O87" s="150">
        <v>2</v>
      </c>
      <c r="AA87" s="123">
        <v>12</v>
      </c>
      <c r="AB87" s="123">
        <v>0</v>
      </c>
      <c r="AC87" s="123">
        <v>60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0.00016</v>
      </c>
    </row>
    <row r="88" spans="1:104" ht="12.75">
      <c r="A88" s="151">
        <v>61</v>
      </c>
      <c r="B88" s="152" t="s">
        <v>211</v>
      </c>
      <c r="C88" s="153" t="s">
        <v>212</v>
      </c>
      <c r="D88" s="154" t="s">
        <v>84</v>
      </c>
      <c r="E88" s="155">
        <v>93.786</v>
      </c>
      <c r="F88" s="155"/>
      <c r="G88" s="156">
        <f>E88*F88</f>
        <v>0</v>
      </c>
      <c r="O88" s="150">
        <v>2</v>
      </c>
      <c r="AA88" s="123">
        <v>12</v>
      </c>
      <c r="AB88" s="123">
        <v>1</v>
      </c>
      <c r="AC88" s="123">
        <v>61</v>
      </c>
      <c r="AZ88" s="123">
        <v>2</v>
      </c>
      <c r="BA88" s="123">
        <f>IF(AZ88=1,G88,0)</f>
        <v>0</v>
      </c>
      <c r="BB88" s="123">
        <f>IF(AZ88=2,G88,0)</f>
        <v>0</v>
      </c>
      <c r="BC88" s="123">
        <f>IF(AZ88=3,G88,0)</f>
        <v>0</v>
      </c>
      <c r="BD88" s="123">
        <f>IF(AZ88=4,G88,0)</f>
        <v>0</v>
      </c>
      <c r="BE88" s="123">
        <f>IF(AZ88=5,G88,0)</f>
        <v>0</v>
      </c>
      <c r="CZ88" s="123">
        <v>0.00605</v>
      </c>
    </row>
    <row r="89" spans="1:104" ht="12.75">
      <c r="A89" s="151">
        <v>62</v>
      </c>
      <c r="B89" s="152" t="s">
        <v>213</v>
      </c>
      <c r="C89" s="153" t="s">
        <v>214</v>
      </c>
      <c r="D89" s="154" t="s">
        <v>54</v>
      </c>
      <c r="E89" s="155">
        <v>131.05</v>
      </c>
      <c r="F89" s="155"/>
      <c r="G89" s="156">
        <f>E89*F89</f>
        <v>0</v>
      </c>
      <c r="O89" s="150">
        <v>2</v>
      </c>
      <c r="AA89" s="123">
        <v>12</v>
      </c>
      <c r="AB89" s="123">
        <v>0</v>
      </c>
      <c r="AC89" s="123">
        <v>62</v>
      </c>
      <c r="AZ89" s="123">
        <v>2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</v>
      </c>
    </row>
    <row r="90" spans="1:57" ht="12.75">
      <c r="A90" s="157"/>
      <c r="B90" s="158" t="s">
        <v>68</v>
      </c>
      <c r="C90" s="159" t="str">
        <f>CONCATENATE(B86," ",C86)</f>
        <v>762 Konstrukce tesařské</v>
      </c>
      <c r="D90" s="157"/>
      <c r="E90" s="160"/>
      <c r="F90" s="160"/>
      <c r="G90" s="161">
        <f>SUM(G86:G89)</f>
        <v>0</v>
      </c>
      <c r="O90" s="150">
        <v>4</v>
      </c>
      <c r="BA90" s="162">
        <f>SUM(BA86:BA89)</f>
        <v>0</v>
      </c>
      <c r="BB90" s="162">
        <f>SUM(BB86:BB89)</f>
        <v>0</v>
      </c>
      <c r="BC90" s="162">
        <f>SUM(BC86:BC89)</f>
        <v>0</v>
      </c>
      <c r="BD90" s="162">
        <f>SUM(BD86:BD89)</f>
        <v>0</v>
      </c>
      <c r="BE90" s="162">
        <f>SUM(BE86:BE89)</f>
        <v>0</v>
      </c>
    </row>
    <row r="91" spans="1:15" ht="12.75">
      <c r="A91" s="143" t="s">
        <v>65</v>
      </c>
      <c r="B91" s="144" t="s">
        <v>215</v>
      </c>
      <c r="C91" s="145" t="s">
        <v>216</v>
      </c>
      <c r="D91" s="146"/>
      <c r="E91" s="147"/>
      <c r="F91" s="147"/>
      <c r="G91" s="148"/>
      <c r="H91" s="149"/>
      <c r="I91" s="149"/>
      <c r="O91" s="150">
        <v>1</v>
      </c>
    </row>
    <row r="92" spans="1:104" ht="12.75">
      <c r="A92" s="151">
        <v>63</v>
      </c>
      <c r="B92" s="152" t="s">
        <v>217</v>
      </c>
      <c r="C92" s="153" t="s">
        <v>218</v>
      </c>
      <c r="D92" s="154" t="s">
        <v>105</v>
      </c>
      <c r="E92" s="155">
        <v>26.75</v>
      </c>
      <c r="F92" s="155"/>
      <c r="G92" s="156">
        <f>E92*F92</f>
        <v>0</v>
      </c>
      <c r="O92" s="150">
        <v>2</v>
      </c>
      <c r="AA92" s="123">
        <v>12</v>
      </c>
      <c r="AB92" s="123">
        <v>0</v>
      </c>
      <c r="AC92" s="123">
        <v>63</v>
      </c>
      <c r="AZ92" s="123">
        <v>2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0.00203</v>
      </c>
    </row>
    <row r="93" spans="1:104" ht="12.75">
      <c r="A93" s="151">
        <v>64</v>
      </c>
      <c r="B93" s="152" t="s">
        <v>219</v>
      </c>
      <c r="C93" s="153" t="s">
        <v>220</v>
      </c>
      <c r="D93" s="154" t="s">
        <v>54</v>
      </c>
      <c r="E93" s="155">
        <v>58.98</v>
      </c>
      <c r="F93" s="155"/>
      <c r="G93" s="156">
        <f>E93*F93</f>
        <v>0</v>
      </c>
      <c r="O93" s="150">
        <v>2</v>
      </c>
      <c r="AA93" s="123">
        <v>12</v>
      </c>
      <c r="AB93" s="123">
        <v>0</v>
      </c>
      <c r="AC93" s="123">
        <v>64</v>
      </c>
      <c r="AZ93" s="123">
        <v>2</v>
      </c>
      <c r="BA93" s="123">
        <f>IF(AZ93=1,G93,0)</f>
        <v>0</v>
      </c>
      <c r="BB93" s="123">
        <f>IF(AZ93=2,G93,0)</f>
        <v>0</v>
      </c>
      <c r="BC93" s="123">
        <f>IF(AZ93=3,G93,0)</f>
        <v>0</v>
      </c>
      <c r="BD93" s="123">
        <f>IF(AZ93=4,G93,0)</f>
        <v>0</v>
      </c>
      <c r="BE93" s="123">
        <f>IF(AZ93=5,G93,0)</f>
        <v>0</v>
      </c>
      <c r="CZ93" s="123">
        <v>0</v>
      </c>
    </row>
    <row r="94" spans="1:57" ht="12.75">
      <c r="A94" s="157"/>
      <c r="B94" s="158" t="s">
        <v>68</v>
      </c>
      <c r="C94" s="159" t="str">
        <f>CONCATENATE(B91," ",C91)</f>
        <v>764 Konstrukce klempířské</v>
      </c>
      <c r="D94" s="157"/>
      <c r="E94" s="160"/>
      <c r="F94" s="160"/>
      <c r="G94" s="161">
        <f>SUM(G91:G93)</f>
        <v>0</v>
      </c>
      <c r="O94" s="150">
        <v>4</v>
      </c>
      <c r="BA94" s="162">
        <f>SUM(BA91:BA93)</f>
        <v>0</v>
      </c>
      <c r="BB94" s="162">
        <f>SUM(BB91:BB93)</f>
        <v>0</v>
      </c>
      <c r="BC94" s="162">
        <f>SUM(BC91:BC93)</f>
        <v>0</v>
      </c>
      <c r="BD94" s="162">
        <f>SUM(BD91:BD93)</f>
        <v>0</v>
      </c>
      <c r="BE94" s="162">
        <f>SUM(BE91:BE93)</f>
        <v>0</v>
      </c>
    </row>
    <row r="95" spans="1:15" ht="12.75">
      <c r="A95" s="143" t="s">
        <v>65</v>
      </c>
      <c r="B95" s="144" t="s">
        <v>221</v>
      </c>
      <c r="C95" s="145" t="s">
        <v>222</v>
      </c>
      <c r="D95" s="146"/>
      <c r="E95" s="147"/>
      <c r="F95" s="147"/>
      <c r="G95" s="148"/>
      <c r="H95" s="149"/>
      <c r="I95" s="149"/>
      <c r="O95" s="150">
        <v>1</v>
      </c>
    </row>
    <row r="96" spans="1:104" ht="12.75">
      <c r="A96" s="151">
        <v>65</v>
      </c>
      <c r="B96" s="152" t="s">
        <v>223</v>
      </c>
      <c r="C96" s="153" t="s">
        <v>224</v>
      </c>
      <c r="D96" s="154" t="s">
        <v>105</v>
      </c>
      <c r="E96" s="155">
        <v>9.6</v>
      </c>
      <c r="F96" s="155"/>
      <c r="G96" s="156">
        <f aca="true" t="shared" si="24" ref="G96:G102">E96*F96</f>
        <v>0</v>
      </c>
      <c r="O96" s="150">
        <v>2</v>
      </c>
      <c r="AA96" s="123">
        <v>12</v>
      </c>
      <c r="AB96" s="123">
        <v>0</v>
      </c>
      <c r="AC96" s="123">
        <v>65</v>
      </c>
      <c r="AZ96" s="123">
        <v>2</v>
      </c>
      <c r="BA96" s="123">
        <f aca="true" t="shared" si="25" ref="BA96:BA102">IF(AZ96=1,G96,0)</f>
        <v>0</v>
      </c>
      <c r="BB96" s="123">
        <f aca="true" t="shared" si="26" ref="BB96:BB102">IF(AZ96=2,G96,0)</f>
        <v>0</v>
      </c>
      <c r="BC96" s="123">
        <f aca="true" t="shared" si="27" ref="BC96:BC102">IF(AZ96=3,G96,0)</f>
        <v>0</v>
      </c>
      <c r="BD96" s="123">
        <f aca="true" t="shared" si="28" ref="BD96:BD102">IF(AZ96=4,G96,0)</f>
        <v>0</v>
      </c>
      <c r="BE96" s="123">
        <f aca="true" t="shared" si="29" ref="BE96:BE102">IF(AZ96=5,G96,0)</f>
        <v>0</v>
      </c>
      <c r="CZ96" s="123">
        <v>0.01561</v>
      </c>
    </row>
    <row r="97" spans="1:104" ht="22.5">
      <c r="A97" s="151">
        <v>66</v>
      </c>
      <c r="B97" s="152" t="s">
        <v>225</v>
      </c>
      <c r="C97" s="153" t="s">
        <v>226</v>
      </c>
      <c r="D97" s="154" t="s">
        <v>84</v>
      </c>
      <c r="E97" s="155">
        <v>96.623</v>
      </c>
      <c r="F97" s="155"/>
      <c r="G97" s="156">
        <f t="shared" si="24"/>
        <v>0</v>
      </c>
      <c r="O97" s="150">
        <v>2</v>
      </c>
      <c r="AA97" s="123">
        <v>12</v>
      </c>
      <c r="AB97" s="123">
        <v>0</v>
      </c>
      <c r="AC97" s="123">
        <v>66</v>
      </c>
      <c r="AZ97" s="123">
        <v>2</v>
      </c>
      <c r="BA97" s="123">
        <f t="shared" si="25"/>
        <v>0</v>
      </c>
      <c r="BB97" s="123">
        <f t="shared" si="26"/>
        <v>0</v>
      </c>
      <c r="BC97" s="123">
        <f t="shared" si="27"/>
        <v>0</v>
      </c>
      <c r="BD97" s="123">
        <f t="shared" si="28"/>
        <v>0</v>
      </c>
      <c r="BE97" s="123">
        <f t="shared" si="29"/>
        <v>0</v>
      </c>
      <c r="CZ97" s="123">
        <v>0.13325</v>
      </c>
    </row>
    <row r="98" spans="1:104" ht="22.5">
      <c r="A98" s="151">
        <v>67</v>
      </c>
      <c r="B98" s="152" t="s">
        <v>227</v>
      </c>
      <c r="C98" s="153" t="s">
        <v>228</v>
      </c>
      <c r="D98" s="154" t="s">
        <v>84</v>
      </c>
      <c r="E98" s="155">
        <v>63.578</v>
      </c>
      <c r="F98" s="155"/>
      <c r="G98" s="156">
        <f t="shared" si="24"/>
        <v>0</v>
      </c>
      <c r="O98" s="150">
        <v>2</v>
      </c>
      <c r="AA98" s="123">
        <v>12</v>
      </c>
      <c r="AB98" s="123">
        <v>0</v>
      </c>
      <c r="AC98" s="123">
        <v>67</v>
      </c>
      <c r="AZ98" s="123">
        <v>2</v>
      </c>
      <c r="BA98" s="123">
        <f t="shared" si="25"/>
        <v>0</v>
      </c>
      <c r="BB98" s="123">
        <f t="shared" si="26"/>
        <v>0</v>
      </c>
      <c r="BC98" s="123">
        <f t="shared" si="27"/>
        <v>0</v>
      </c>
      <c r="BD98" s="123">
        <f t="shared" si="28"/>
        <v>0</v>
      </c>
      <c r="BE98" s="123">
        <f t="shared" si="29"/>
        <v>0</v>
      </c>
      <c r="CZ98" s="123">
        <v>0</v>
      </c>
    </row>
    <row r="99" spans="1:104" ht="22.5">
      <c r="A99" s="151">
        <v>68</v>
      </c>
      <c r="B99" s="152" t="s">
        <v>229</v>
      </c>
      <c r="C99" s="153" t="s">
        <v>230</v>
      </c>
      <c r="D99" s="154" t="s">
        <v>84</v>
      </c>
      <c r="E99" s="155">
        <v>33.044</v>
      </c>
      <c r="F99" s="155"/>
      <c r="G99" s="156">
        <f t="shared" si="24"/>
        <v>0</v>
      </c>
      <c r="O99" s="150">
        <v>2</v>
      </c>
      <c r="AA99" s="123">
        <v>12</v>
      </c>
      <c r="AB99" s="123">
        <v>0</v>
      </c>
      <c r="AC99" s="123">
        <v>68</v>
      </c>
      <c r="AZ99" s="123">
        <v>2</v>
      </c>
      <c r="BA99" s="123">
        <f t="shared" si="25"/>
        <v>0</v>
      </c>
      <c r="BB99" s="123">
        <f t="shared" si="26"/>
        <v>0</v>
      </c>
      <c r="BC99" s="123">
        <f t="shared" si="27"/>
        <v>0</v>
      </c>
      <c r="BD99" s="123">
        <f t="shared" si="28"/>
        <v>0</v>
      </c>
      <c r="BE99" s="123">
        <f t="shared" si="29"/>
        <v>0</v>
      </c>
      <c r="CZ99" s="123">
        <v>0</v>
      </c>
    </row>
    <row r="100" spans="1:104" ht="22.5">
      <c r="A100" s="151">
        <v>69</v>
      </c>
      <c r="B100" s="152" t="s">
        <v>231</v>
      </c>
      <c r="C100" s="153" t="s">
        <v>232</v>
      </c>
      <c r="D100" s="154" t="s">
        <v>84</v>
      </c>
      <c r="E100" s="155">
        <v>20.291</v>
      </c>
      <c r="F100" s="155"/>
      <c r="G100" s="156">
        <f t="shared" si="24"/>
        <v>0</v>
      </c>
      <c r="O100" s="150">
        <v>2</v>
      </c>
      <c r="AA100" s="123">
        <v>12</v>
      </c>
      <c r="AB100" s="123">
        <v>0</v>
      </c>
      <c r="AC100" s="123">
        <v>69</v>
      </c>
      <c r="AZ100" s="123">
        <v>2</v>
      </c>
      <c r="BA100" s="123">
        <f t="shared" si="25"/>
        <v>0</v>
      </c>
      <c r="BB100" s="123">
        <f t="shared" si="26"/>
        <v>0</v>
      </c>
      <c r="BC100" s="123">
        <f t="shared" si="27"/>
        <v>0</v>
      </c>
      <c r="BD100" s="123">
        <f t="shared" si="28"/>
        <v>0</v>
      </c>
      <c r="BE100" s="123">
        <f t="shared" si="29"/>
        <v>0</v>
      </c>
      <c r="CZ100" s="123">
        <v>0</v>
      </c>
    </row>
    <row r="101" spans="1:104" ht="22.5">
      <c r="A101" s="151">
        <v>70</v>
      </c>
      <c r="B101" s="152" t="s">
        <v>233</v>
      </c>
      <c r="C101" s="153" t="s">
        <v>234</v>
      </c>
      <c r="D101" s="154" t="s">
        <v>105</v>
      </c>
      <c r="E101" s="155">
        <v>2.016</v>
      </c>
      <c r="F101" s="155"/>
      <c r="G101" s="156">
        <f t="shared" si="24"/>
        <v>0</v>
      </c>
      <c r="O101" s="150">
        <v>2</v>
      </c>
      <c r="AA101" s="123">
        <v>12</v>
      </c>
      <c r="AB101" s="123">
        <v>0</v>
      </c>
      <c r="AC101" s="123">
        <v>70</v>
      </c>
      <c r="AZ101" s="123">
        <v>2</v>
      </c>
      <c r="BA101" s="123">
        <f t="shared" si="25"/>
        <v>0</v>
      </c>
      <c r="BB101" s="123">
        <f t="shared" si="26"/>
        <v>0</v>
      </c>
      <c r="BC101" s="123">
        <f t="shared" si="27"/>
        <v>0</v>
      </c>
      <c r="BD101" s="123">
        <f t="shared" si="28"/>
        <v>0</v>
      </c>
      <c r="BE101" s="123">
        <f t="shared" si="29"/>
        <v>0</v>
      </c>
      <c r="CZ101" s="123">
        <v>0</v>
      </c>
    </row>
    <row r="102" spans="1:104" ht="12.75">
      <c r="A102" s="151">
        <v>71</v>
      </c>
      <c r="B102" s="152" t="s">
        <v>235</v>
      </c>
      <c r="C102" s="153" t="s">
        <v>236</v>
      </c>
      <c r="D102" s="154" t="s">
        <v>54</v>
      </c>
      <c r="E102" s="155">
        <v>1362.27</v>
      </c>
      <c r="F102" s="155"/>
      <c r="G102" s="156">
        <f t="shared" si="24"/>
        <v>0</v>
      </c>
      <c r="O102" s="150">
        <v>2</v>
      </c>
      <c r="AA102" s="123">
        <v>12</v>
      </c>
      <c r="AB102" s="123">
        <v>0</v>
      </c>
      <c r="AC102" s="123">
        <v>71</v>
      </c>
      <c r="AZ102" s="123">
        <v>2</v>
      </c>
      <c r="BA102" s="123">
        <f t="shared" si="25"/>
        <v>0</v>
      </c>
      <c r="BB102" s="123">
        <f t="shared" si="26"/>
        <v>0</v>
      </c>
      <c r="BC102" s="123">
        <f t="shared" si="27"/>
        <v>0</v>
      </c>
      <c r="BD102" s="123">
        <f t="shared" si="28"/>
        <v>0</v>
      </c>
      <c r="BE102" s="123">
        <f t="shared" si="29"/>
        <v>0</v>
      </c>
      <c r="CZ102" s="123">
        <v>0</v>
      </c>
    </row>
    <row r="103" spans="1:57" ht="12.75">
      <c r="A103" s="157"/>
      <c r="B103" s="158" t="s">
        <v>68</v>
      </c>
      <c r="C103" s="159" t="str">
        <f>CONCATENATE(B95," ",C95)</f>
        <v>772 Kamenné  dlažby</v>
      </c>
      <c r="D103" s="157"/>
      <c r="E103" s="160"/>
      <c r="F103" s="160"/>
      <c r="G103" s="161">
        <f>SUM(G95:G102)</f>
        <v>0</v>
      </c>
      <c r="O103" s="150">
        <v>4</v>
      </c>
      <c r="BA103" s="162">
        <f>SUM(BA95:BA102)</f>
        <v>0</v>
      </c>
      <c r="BB103" s="162">
        <f>SUM(BB95:BB102)</f>
        <v>0</v>
      </c>
      <c r="BC103" s="162">
        <f>SUM(BC95:BC102)</f>
        <v>0</v>
      </c>
      <c r="BD103" s="162">
        <f>SUM(BD95:BD102)</f>
        <v>0</v>
      </c>
      <c r="BE103" s="162">
        <f>SUM(BE95:BE102)</f>
        <v>0</v>
      </c>
    </row>
    <row r="104" spans="1:15" ht="12.75">
      <c r="A104" s="143" t="s">
        <v>65</v>
      </c>
      <c r="B104" s="144" t="s">
        <v>237</v>
      </c>
      <c r="C104" s="145" t="s">
        <v>238</v>
      </c>
      <c r="D104" s="146"/>
      <c r="E104" s="147"/>
      <c r="F104" s="147"/>
      <c r="G104" s="148"/>
      <c r="H104" s="149"/>
      <c r="I104" s="149"/>
      <c r="O104" s="150">
        <v>1</v>
      </c>
    </row>
    <row r="105" spans="1:104" ht="12.75">
      <c r="A105" s="151">
        <v>72</v>
      </c>
      <c r="B105" s="152" t="s">
        <v>239</v>
      </c>
      <c r="C105" s="153" t="s">
        <v>240</v>
      </c>
      <c r="D105" s="154" t="s">
        <v>84</v>
      </c>
      <c r="E105" s="155">
        <v>63.578</v>
      </c>
      <c r="F105" s="155"/>
      <c r="G105" s="156">
        <f>E105*F105</f>
        <v>0</v>
      </c>
      <c r="O105" s="150">
        <v>2</v>
      </c>
      <c r="AA105" s="123">
        <v>12</v>
      </c>
      <c r="AB105" s="123">
        <v>0</v>
      </c>
      <c r="AC105" s="123">
        <v>72</v>
      </c>
      <c r="AZ105" s="123">
        <v>2</v>
      </c>
      <c r="BA105" s="123">
        <f>IF(AZ105=1,G105,0)</f>
        <v>0</v>
      </c>
      <c r="BB105" s="123">
        <f>IF(AZ105=2,G105,0)</f>
        <v>0</v>
      </c>
      <c r="BC105" s="123">
        <f>IF(AZ105=3,G105,0)</f>
        <v>0</v>
      </c>
      <c r="BD105" s="123">
        <f>IF(AZ105=4,G105,0)</f>
        <v>0</v>
      </c>
      <c r="BE105" s="123">
        <f>IF(AZ105=5,G105,0)</f>
        <v>0</v>
      </c>
      <c r="CZ105" s="123">
        <v>0.003</v>
      </c>
    </row>
    <row r="106" spans="1:104" ht="12.75">
      <c r="A106" s="151">
        <v>73</v>
      </c>
      <c r="B106" s="152" t="s">
        <v>241</v>
      </c>
      <c r="C106" s="153" t="s">
        <v>242</v>
      </c>
      <c r="D106" s="154" t="s">
        <v>84</v>
      </c>
      <c r="E106" s="155">
        <v>445.046</v>
      </c>
      <c r="F106" s="155"/>
      <c r="G106" s="156">
        <f>E106*F106</f>
        <v>0</v>
      </c>
      <c r="O106" s="150">
        <v>2</v>
      </c>
      <c r="AA106" s="123">
        <v>12</v>
      </c>
      <c r="AB106" s="123">
        <v>0</v>
      </c>
      <c r="AC106" s="123">
        <v>73</v>
      </c>
      <c r="AZ106" s="123">
        <v>2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0.003</v>
      </c>
    </row>
    <row r="107" spans="1:104" ht="12.75">
      <c r="A107" s="151">
        <v>74</v>
      </c>
      <c r="B107" s="152" t="s">
        <v>243</v>
      </c>
      <c r="C107" s="153" t="s">
        <v>244</v>
      </c>
      <c r="D107" s="154" t="s">
        <v>54</v>
      </c>
      <c r="E107" s="155">
        <v>425.62</v>
      </c>
      <c r="F107" s="155"/>
      <c r="G107" s="156">
        <f>E107*F107</f>
        <v>0</v>
      </c>
      <c r="O107" s="150">
        <v>2</v>
      </c>
      <c r="AA107" s="123">
        <v>12</v>
      </c>
      <c r="AB107" s="123">
        <v>0</v>
      </c>
      <c r="AC107" s="123">
        <v>74</v>
      </c>
      <c r="AZ107" s="123">
        <v>2</v>
      </c>
      <c r="BA107" s="123">
        <f>IF(AZ107=1,G107,0)</f>
        <v>0</v>
      </c>
      <c r="BB107" s="123">
        <f>IF(AZ107=2,G107,0)</f>
        <v>0</v>
      </c>
      <c r="BC107" s="123">
        <f>IF(AZ107=3,G107,0)</f>
        <v>0</v>
      </c>
      <c r="BD107" s="123">
        <f>IF(AZ107=4,G107,0)</f>
        <v>0</v>
      </c>
      <c r="BE107" s="123">
        <f>IF(AZ107=5,G107,0)</f>
        <v>0</v>
      </c>
      <c r="CZ107" s="123">
        <v>0</v>
      </c>
    </row>
    <row r="108" spans="1:57" ht="12.75">
      <c r="A108" s="157"/>
      <c r="B108" s="158" t="s">
        <v>68</v>
      </c>
      <c r="C108" s="159" t="str">
        <f>CONCATENATE(B104," ",C104)</f>
        <v>777 Podlahy ze syntetických hmot</v>
      </c>
      <c r="D108" s="157"/>
      <c r="E108" s="160"/>
      <c r="F108" s="160"/>
      <c r="G108" s="161">
        <f>SUM(G104:G107)</f>
        <v>0</v>
      </c>
      <c r="O108" s="150">
        <v>4</v>
      </c>
      <c r="BA108" s="162">
        <f>SUM(BA104:BA107)</f>
        <v>0</v>
      </c>
      <c r="BB108" s="162">
        <f>SUM(BB104:BB107)</f>
        <v>0</v>
      </c>
      <c r="BC108" s="162">
        <f>SUM(BC104:BC107)</f>
        <v>0</v>
      </c>
      <c r="BD108" s="162">
        <f>SUM(BD104:BD107)</f>
        <v>0</v>
      </c>
      <c r="BE108" s="162">
        <f>SUM(BE104:BE107)</f>
        <v>0</v>
      </c>
    </row>
    <row r="109" spans="1:15" ht="12.75">
      <c r="A109" s="143" t="s">
        <v>65</v>
      </c>
      <c r="B109" s="144" t="s">
        <v>245</v>
      </c>
      <c r="C109" s="145" t="s">
        <v>246</v>
      </c>
      <c r="D109" s="146"/>
      <c r="E109" s="147"/>
      <c r="F109" s="147"/>
      <c r="G109" s="148"/>
      <c r="H109" s="149"/>
      <c r="I109" s="149"/>
      <c r="O109" s="150">
        <v>1</v>
      </c>
    </row>
    <row r="110" spans="1:104" ht="12.75">
      <c r="A110" s="151">
        <v>75</v>
      </c>
      <c r="B110" s="152" t="s">
        <v>247</v>
      </c>
      <c r="C110" s="153" t="s">
        <v>248</v>
      </c>
      <c r="D110" s="154" t="s">
        <v>84</v>
      </c>
      <c r="E110" s="155">
        <v>1.185</v>
      </c>
      <c r="F110" s="155"/>
      <c r="G110" s="156">
        <f>E110*F110</f>
        <v>0</v>
      </c>
      <c r="O110" s="150">
        <v>2</v>
      </c>
      <c r="AA110" s="123">
        <v>12</v>
      </c>
      <c r="AB110" s="123">
        <v>0</v>
      </c>
      <c r="AC110" s="123">
        <v>75</v>
      </c>
      <c r="AZ110" s="123">
        <v>2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0.0557</v>
      </c>
    </row>
    <row r="111" spans="1:104" ht="12.75">
      <c r="A111" s="151">
        <v>76</v>
      </c>
      <c r="B111" s="152" t="s">
        <v>249</v>
      </c>
      <c r="C111" s="153" t="s">
        <v>250</v>
      </c>
      <c r="D111" s="154" t="s">
        <v>84</v>
      </c>
      <c r="E111" s="155">
        <v>1.185</v>
      </c>
      <c r="F111" s="155"/>
      <c r="G111" s="156">
        <f>E111*F111</f>
        <v>0</v>
      </c>
      <c r="O111" s="150">
        <v>2</v>
      </c>
      <c r="AA111" s="123">
        <v>12</v>
      </c>
      <c r="AB111" s="123">
        <v>0</v>
      </c>
      <c r="AC111" s="123">
        <v>76</v>
      </c>
      <c r="AZ111" s="123">
        <v>2</v>
      </c>
      <c r="BA111" s="123">
        <f>IF(AZ111=1,G111,0)</f>
        <v>0</v>
      </c>
      <c r="BB111" s="123">
        <f>IF(AZ111=2,G111,0)</f>
        <v>0</v>
      </c>
      <c r="BC111" s="123">
        <f>IF(AZ111=3,G111,0)</f>
        <v>0</v>
      </c>
      <c r="BD111" s="123">
        <f>IF(AZ111=4,G111,0)</f>
        <v>0</v>
      </c>
      <c r="BE111" s="123">
        <f>IF(AZ111=5,G111,0)</f>
        <v>0</v>
      </c>
      <c r="CZ111" s="123">
        <v>0</v>
      </c>
    </row>
    <row r="112" spans="1:104" ht="12.75">
      <c r="A112" s="151">
        <v>77</v>
      </c>
      <c r="B112" s="152" t="s">
        <v>251</v>
      </c>
      <c r="C112" s="153" t="s">
        <v>252</v>
      </c>
      <c r="D112" s="154" t="s">
        <v>84</v>
      </c>
      <c r="E112" s="155">
        <v>1.244</v>
      </c>
      <c r="F112" s="155"/>
      <c r="G112" s="156">
        <f>E112*F112</f>
        <v>0</v>
      </c>
      <c r="O112" s="150">
        <v>2</v>
      </c>
      <c r="AA112" s="123">
        <v>12</v>
      </c>
      <c r="AB112" s="123">
        <v>0</v>
      </c>
      <c r="AC112" s="123">
        <v>77</v>
      </c>
      <c r="AZ112" s="123">
        <v>2</v>
      </c>
      <c r="BA112" s="123">
        <f>IF(AZ112=1,G112,0)</f>
        <v>0</v>
      </c>
      <c r="BB112" s="123">
        <f>IF(AZ112=2,G112,0)</f>
        <v>0</v>
      </c>
      <c r="BC112" s="123">
        <f>IF(AZ112=3,G112,0)</f>
        <v>0</v>
      </c>
      <c r="BD112" s="123">
        <f>IF(AZ112=4,G112,0)</f>
        <v>0</v>
      </c>
      <c r="BE112" s="123">
        <f>IF(AZ112=5,G112,0)</f>
        <v>0</v>
      </c>
      <c r="CZ112" s="123">
        <v>0</v>
      </c>
    </row>
    <row r="113" spans="1:104" ht="12.75">
      <c r="A113" s="151">
        <v>78</v>
      </c>
      <c r="B113" s="152" t="s">
        <v>253</v>
      </c>
      <c r="C113" s="153" t="s">
        <v>254</v>
      </c>
      <c r="D113" s="154" t="s">
        <v>54</v>
      </c>
      <c r="E113" s="155">
        <v>12.715</v>
      </c>
      <c r="F113" s="155"/>
      <c r="G113" s="156">
        <f>E113*F113</f>
        <v>0</v>
      </c>
      <c r="O113" s="150">
        <v>2</v>
      </c>
      <c r="AA113" s="123">
        <v>12</v>
      </c>
      <c r="AB113" s="123">
        <v>0</v>
      </c>
      <c r="AC113" s="123">
        <v>78</v>
      </c>
      <c r="AZ113" s="123">
        <v>2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0</v>
      </c>
    </row>
    <row r="114" spans="1:57" ht="12.75">
      <c r="A114" s="157"/>
      <c r="B114" s="158" t="s">
        <v>68</v>
      </c>
      <c r="C114" s="159" t="str">
        <f>CONCATENATE(B109," ",C109)</f>
        <v>781 Obklady keramické</v>
      </c>
      <c r="D114" s="157"/>
      <c r="E114" s="160"/>
      <c r="F114" s="160"/>
      <c r="G114" s="161">
        <f>SUM(G109:G113)</f>
        <v>0</v>
      </c>
      <c r="O114" s="150">
        <v>4</v>
      </c>
      <c r="BA114" s="162">
        <f>SUM(BA109:BA113)</f>
        <v>0</v>
      </c>
      <c r="BB114" s="162">
        <f>SUM(BB109:BB113)</f>
        <v>0</v>
      </c>
      <c r="BC114" s="162">
        <f>SUM(BC109:BC113)</f>
        <v>0</v>
      </c>
      <c r="BD114" s="162">
        <f>SUM(BD109:BD113)</f>
        <v>0</v>
      </c>
      <c r="BE114" s="162">
        <f>SUM(BE109:BE113)</f>
        <v>0</v>
      </c>
    </row>
    <row r="115" spans="1:7" ht="12.75">
      <c r="A115" s="124"/>
      <c r="B115" s="124"/>
      <c r="C115" s="124"/>
      <c r="D115" s="124"/>
      <c r="E115" s="124"/>
      <c r="F115" s="124"/>
      <c r="G115" s="124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spans="1:7" ht="12.75">
      <c r="A138" s="163"/>
      <c r="B138" s="163"/>
      <c r="C138" s="163"/>
      <c r="D138" s="163"/>
      <c r="E138" s="163"/>
      <c r="F138" s="163"/>
      <c r="G138" s="163"/>
    </row>
    <row r="139" spans="1:7" ht="12.75">
      <c r="A139" s="163"/>
      <c r="B139" s="163"/>
      <c r="C139" s="163"/>
      <c r="D139" s="163"/>
      <c r="E139" s="163"/>
      <c r="F139" s="163"/>
      <c r="G139" s="163"/>
    </row>
    <row r="140" spans="1:7" ht="12.75">
      <c r="A140" s="163"/>
      <c r="B140" s="163"/>
      <c r="C140" s="163"/>
      <c r="D140" s="163"/>
      <c r="E140" s="163"/>
      <c r="F140" s="163"/>
      <c r="G140" s="163"/>
    </row>
    <row r="141" spans="1:7" ht="12.75">
      <c r="A141" s="163"/>
      <c r="B141" s="163"/>
      <c r="C141" s="163"/>
      <c r="D141" s="163"/>
      <c r="E141" s="163"/>
      <c r="F141" s="163"/>
      <c r="G141" s="163"/>
    </row>
    <row r="142" ht="12.75">
      <c r="E142" s="123"/>
    </row>
    <row r="143" ht="12.75">
      <c r="E143" s="123"/>
    </row>
    <row r="144" ht="12.75">
      <c r="E144" s="123"/>
    </row>
    <row r="145" ht="12.75">
      <c r="E145" s="123"/>
    </row>
    <row r="146" ht="12.75">
      <c r="E146" s="123"/>
    </row>
    <row r="147" ht="12.75">
      <c r="E147" s="123"/>
    </row>
    <row r="148" ht="12.75">
      <c r="E148" s="123"/>
    </row>
    <row r="149" ht="12.75">
      <c r="E149" s="123"/>
    </row>
    <row r="150" ht="12.75">
      <c r="E150" s="123"/>
    </row>
    <row r="151" ht="12.75">
      <c r="E151" s="123"/>
    </row>
    <row r="152" ht="12.75">
      <c r="E152" s="123"/>
    </row>
    <row r="153" ht="12.75">
      <c r="E153" s="123"/>
    </row>
    <row r="154" ht="12.75">
      <c r="E154" s="123"/>
    </row>
    <row r="155" ht="12.75">
      <c r="E155" s="123"/>
    </row>
    <row r="156" ht="12.75">
      <c r="E156" s="123"/>
    </row>
    <row r="157" ht="12.75">
      <c r="E157" s="123"/>
    </row>
    <row r="158" ht="12.75">
      <c r="E158" s="123"/>
    </row>
    <row r="159" ht="12.75">
      <c r="E159" s="123"/>
    </row>
    <row r="160" ht="12.75">
      <c r="E160" s="123"/>
    </row>
    <row r="161" ht="12.75">
      <c r="E161" s="123"/>
    </row>
    <row r="162" ht="12.75">
      <c r="E162" s="123"/>
    </row>
    <row r="163" ht="12.75">
      <c r="E163" s="123"/>
    </row>
    <row r="164" ht="12.75">
      <c r="E164" s="123"/>
    </row>
    <row r="165" ht="12.75">
      <c r="E165" s="123"/>
    </row>
    <row r="166" ht="12.75">
      <c r="E166" s="123"/>
    </row>
    <row r="167" ht="12.75">
      <c r="E167" s="123"/>
    </row>
    <row r="168" ht="12.75">
      <c r="E168" s="123"/>
    </row>
    <row r="169" ht="12.75">
      <c r="E169" s="123"/>
    </row>
    <row r="170" ht="12.75">
      <c r="E170" s="123"/>
    </row>
    <row r="171" ht="12.75">
      <c r="E171" s="123"/>
    </row>
    <row r="172" ht="12.75">
      <c r="E172" s="123"/>
    </row>
    <row r="173" spans="1:2" ht="12.75">
      <c r="A173" s="164"/>
      <c r="B173" s="164"/>
    </row>
    <row r="174" spans="1:7" ht="12.75">
      <c r="A174" s="163"/>
      <c r="B174" s="163"/>
      <c r="C174" s="166"/>
      <c r="D174" s="166"/>
      <c r="E174" s="167"/>
      <c r="F174" s="166"/>
      <c r="G174" s="168"/>
    </row>
    <row r="175" spans="1:7" ht="12.75">
      <c r="A175" s="169"/>
      <c r="B175" s="169"/>
      <c r="C175" s="163"/>
      <c r="D175" s="163"/>
      <c r="E175" s="170"/>
      <c r="F175" s="163"/>
      <c r="G175" s="163"/>
    </row>
    <row r="176" spans="1:7" ht="12.75">
      <c r="A176" s="163"/>
      <c r="B176" s="163"/>
      <c r="C176" s="163"/>
      <c r="D176" s="163"/>
      <c r="E176" s="170"/>
      <c r="F176" s="163"/>
      <c r="G176" s="163"/>
    </row>
    <row r="177" spans="1:7" ht="12.75">
      <c r="A177" s="163"/>
      <c r="B177" s="163"/>
      <c r="C177" s="163"/>
      <c r="D177" s="163"/>
      <c r="E177" s="170"/>
      <c r="F177" s="163"/>
      <c r="G177" s="163"/>
    </row>
    <row r="178" spans="1:7" ht="12.75">
      <c r="A178" s="163"/>
      <c r="B178" s="163"/>
      <c r="C178" s="163"/>
      <c r="D178" s="163"/>
      <c r="E178" s="170"/>
      <c r="F178" s="163"/>
      <c r="G178" s="163"/>
    </row>
    <row r="179" spans="1:7" ht="12.75">
      <c r="A179" s="163"/>
      <c r="B179" s="163"/>
      <c r="C179" s="163"/>
      <c r="D179" s="163"/>
      <c r="E179" s="170"/>
      <c r="F179" s="163"/>
      <c r="G179" s="163"/>
    </row>
    <row r="180" spans="1:7" ht="12.75">
      <c r="A180" s="163"/>
      <c r="B180" s="163"/>
      <c r="C180" s="163"/>
      <c r="D180" s="163"/>
      <c r="E180" s="170"/>
      <c r="F180" s="163"/>
      <c r="G180" s="163"/>
    </row>
    <row r="181" spans="1:7" ht="12.75">
      <c r="A181" s="163"/>
      <c r="B181" s="163"/>
      <c r="C181" s="163"/>
      <c r="D181" s="163"/>
      <c r="E181" s="170"/>
      <c r="F181" s="163"/>
      <c r="G181" s="163"/>
    </row>
    <row r="182" spans="1:7" ht="12.75">
      <c r="A182" s="163"/>
      <c r="B182" s="163"/>
      <c r="C182" s="163"/>
      <c r="D182" s="163"/>
      <c r="E182" s="170"/>
      <c r="F182" s="163"/>
      <c r="G182" s="163"/>
    </row>
    <row r="183" spans="1:7" ht="12.75">
      <c r="A183" s="163"/>
      <c r="B183" s="163"/>
      <c r="C183" s="163"/>
      <c r="D183" s="163"/>
      <c r="E183" s="170"/>
      <c r="F183" s="163"/>
      <c r="G183" s="163"/>
    </row>
    <row r="184" spans="1:7" ht="12.75">
      <c r="A184" s="163"/>
      <c r="B184" s="163"/>
      <c r="C184" s="163"/>
      <c r="D184" s="163"/>
      <c r="E184" s="170"/>
      <c r="F184" s="163"/>
      <c r="G184" s="163"/>
    </row>
    <row r="185" spans="1:7" ht="12.75">
      <c r="A185" s="163"/>
      <c r="B185" s="163"/>
      <c r="C185" s="163"/>
      <c r="D185" s="163"/>
      <c r="E185" s="170"/>
      <c r="F185" s="163"/>
      <c r="G185" s="163"/>
    </row>
    <row r="186" spans="1:7" ht="12.75">
      <c r="A186" s="163"/>
      <c r="B186" s="163"/>
      <c r="C186" s="163"/>
      <c r="D186" s="163"/>
      <c r="E186" s="170"/>
      <c r="F186" s="163"/>
      <c r="G186" s="163"/>
    </row>
    <row r="187" spans="1:7" ht="12.75">
      <c r="A187" s="163"/>
      <c r="B187" s="163"/>
      <c r="C187" s="163"/>
      <c r="D187" s="163"/>
      <c r="E187" s="170"/>
      <c r="F187" s="163"/>
      <c r="G187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HOSS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Hubackova</dc:creator>
  <cp:keywords/>
  <dc:description/>
  <cp:lastModifiedBy>Pavlína Tůmová</cp:lastModifiedBy>
  <dcterms:created xsi:type="dcterms:W3CDTF">2011-11-14T14:27:02Z</dcterms:created>
  <dcterms:modified xsi:type="dcterms:W3CDTF">2017-09-04T09:11:19Z</dcterms:modified>
  <cp:category/>
  <cp:version/>
  <cp:contentType/>
  <cp:contentStatus/>
</cp:coreProperties>
</file>