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40" windowHeight="934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L7" i="1"/>
  <c r="L41"/>
  <c r="L40"/>
  <c r="L39"/>
  <c r="L38"/>
  <c r="L36"/>
  <c r="L35"/>
  <c r="L33"/>
  <c r="L31"/>
  <c r="L29"/>
  <c r="L27"/>
  <c r="L25"/>
  <c r="L23"/>
  <c r="L22"/>
  <c r="L21"/>
  <c r="L15"/>
  <c r="L13"/>
  <c r="L12"/>
  <c r="L9"/>
  <c r="L10"/>
  <c r="J36"/>
  <c r="F35"/>
  <c r="J35"/>
  <c r="J31"/>
  <c r="J29"/>
  <c r="F27"/>
  <c r="J23"/>
  <c r="J22"/>
  <c r="J21"/>
  <c r="J18"/>
  <c r="J17"/>
  <c r="J12"/>
  <c r="J10"/>
  <c r="J13" s="1"/>
  <c r="J9"/>
  <c r="J15" l="1"/>
  <c r="J27" s="1"/>
  <c r="F29"/>
  <c r="F18"/>
  <c r="F36" l="1"/>
  <c r="F21"/>
  <c r="F17"/>
  <c r="D9"/>
  <c r="F31" l="1"/>
  <c r="B7" l="1"/>
  <c r="F22" l="1"/>
  <c r="F41"/>
  <c r="F40" l="1"/>
  <c r="F38"/>
  <c r="F39"/>
  <c r="D7"/>
  <c r="D10" s="1"/>
  <c r="D13" l="1"/>
  <c r="D12"/>
  <c r="C18"/>
  <c r="D15" l="1"/>
  <c r="F23" l="1"/>
</calcChain>
</file>

<file path=xl/sharedStrings.xml><?xml version="1.0" encoding="utf-8"?>
<sst xmlns="http://schemas.openxmlformats.org/spreadsheetml/2006/main" count="106" uniqueCount="58">
  <si>
    <t xml:space="preserve">Zatřídění zeminy: </t>
  </si>
  <si>
    <t xml:space="preserve">délka </t>
  </si>
  <si>
    <t>m3</t>
  </si>
  <si>
    <t>Zásyp rýhy:</t>
  </si>
  <si>
    <t>Celkem délka</t>
  </si>
  <si>
    <t>Dočasné zajištění kabelů NN,VN a telefon</t>
  </si>
  <si>
    <t>m2</t>
  </si>
  <si>
    <t>Štěrk vibrovaný se vsypem TL. 180 mm</t>
  </si>
  <si>
    <t>56475-2114</t>
  </si>
  <si>
    <t>Asfaltový beton ACO 11(ABS) Tl. 50 mm</t>
  </si>
  <si>
    <t>57714-4111</t>
  </si>
  <si>
    <t>Asfaltový beton ložní ACL16 Tl. 70 mm</t>
  </si>
  <si>
    <t>57716-5112</t>
  </si>
  <si>
    <t>56426-1111</t>
  </si>
  <si>
    <t>ČSN EN 13108-1</t>
  </si>
  <si>
    <t>ČSN 736126</t>
  </si>
  <si>
    <t>Ochranná vrstva štěrkopísek TL. 200 mm(doplnění)</t>
  </si>
  <si>
    <t>ks</t>
  </si>
  <si>
    <t>Zemní práce celkem</t>
  </si>
  <si>
    <t>bm</t>
  </si>
  <si>
    <t>Kanal</t>
  </si>
  <si>
    <t xml:space="preserve">Odvoz zemniny z </t>
  </si>
  <si>
    <t>Obsyp-vytlačená kubatura</t>
  </si>
  <si>
    <t>Připojování uličních vpustí</t>
  </si>
  <si>
    <t>Připojování kanal.přípojek</t>
  </si>
  <si>
    <t>Podbetonování kameniny</t>
  </si>
  <si>
    <t>kanalizace</t>
  </si>
  <si>
    <t xml:space="preserve">Odstranění pažení </t>
  </si>
  <si>
    <t xml:space="preserve">Příplatek za ztížené vykopávky </t>
  </si>
  <si>
    <t xml:space="preserve">Odvoz vytlačené zeminy do 10 km </t>
  </si>
  <si>
    <t>Zásyp rýhy po kanal.přípojkách - obsyp ručně</t>
  </si>
  <si>
    <t xml:space="preserve">Úprava pláně </t>
  </si>
  <si>
    <t xml:space="preserve">Ruční dokopávání pro kanal.přípojky </t>
  </si>
  <si>
    <t>Odvoz asf.vozovky 80mx2x0,2</t>
  </si>
  <si>
    <t>KAM 300</t>
  </si>
  <si>
    <t xml:space="preserve">ks </t>
  </si>
  <si>
    <t>Odpočet na frézování vozovky 100x0,2x1,4</t>
  </si>
  <si>
    <t>50 %-3</t>
  </si>
  <si>
    <t>50 %-4</t>
  </si>
  <si>
    <t>88x1x0,2</t>
  </si>
  <si>
    <t>Pažení příložné a rozepření do 3 m=90*3*2</t>
  </si>
  <si>
    <t>Oprava asfaltových komunikací 96*2</t>
  </si>
  <si>
    <t>1x0,4x0,2*90</t>
  </si>
  <si>
    <t>Výkaz výměr:  BN- rekonstrukce kanalizace Čapkova ulice</t>
  </si>
  <si>
    <t>Vodovod</t>
  </si>
  <si>
    <t>šířka rýhy 1 m</t>
  </si>
  <si>
    <t>L DN 80</t>
  </si>
  <si>
    <t>podsyp</t>
  </si>
  <si>
    <t>obsyp</t>
  </si>
  <si>
    <t>šířka rýhy 1,5 m</t>
  </si>
  <si>
    <t>110x0,25x1,5</t>
  </si>
  <si>
    <t>100*0,1*1*1,1</t>
  </si>
  <si>
    <t>100*0,3*1*1,1</t>
  </si>
  <si>
    <t>100x2x2</t>
  </si>
  <si>
    <t>110x1,5</t>
  </si>
  <si>
    <t>Frezování asfaltu-délka=90x1,5</t>
  </si>
  <si>
    <t>Výměna vodovodních přípojek 8</t>
  </si>
  <si>
    <t>Celkem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</si>
</sst>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10"/>
      <color rgb="FFC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/>
    <xf numFmtId="164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3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Fill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3" fontId="5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4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" fillId="0" borderId="0" xfId="0" applyFont="1"/>
    <xf numFmtId="0" fontId="0" fillId="0" borderId="2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1"/>
  <sheetViews>
    <sheetView tabSelected="1" workbookViewId="0">
      <selection activeCell="M8" sqref="M8"/>
    </sheetView>
  </sheetViews>
  <sheetFormatPr defaultRowHeight="12.75"/>
  <cols>
    <col min="1" max="1" width="24.28515625" customWidth="1"/>
    <col min="2" max="2" width="12.140625" customWidth="1"/>
    <col min="3" max="3" width="7.42578125" customWidth="1"/>
    <col min="4" max="4" width="10.85546875" customWidth="1"/>
    <col min="5" max="5" width="7" customWidth="1"/>
    <col min="6" max="6" width="6.85546875" customWidth="1"/>
    <col min="7" max="7" width="12.140625" customWidth="1"/>
    <col min="8" max="8" width="8.140625" customWidth="1"/>
    <col min="9" max="9" width="12.28515625" customWidth="1"/>
    <col min="10" max="10" width="7.28515625" customWidth="1"/>
    <col min="11" max="11" width="4.5703125" customWidth="1"/>
    <col min="12" max="12" width="8.85546875" customWidth="1"/>
    <col min="13" max="13" width="5.42578125" customWidth="1"/>
  </cols>
  <sheetData>
    <row r="1" spans="1:13" ht="15.75">
      <c r="A1" s="2" t="s">
        <v>43</v>
      </c>
      <c r="C1" s="1"/>
      <c r="D1" s="1"/>
      <c r="E1" s="1"/>
      <c r="F1" s="1"/>
      <c r="G1" s="1"/>
      <c r="L1" s="47"/>
    </row>
    <row r="2" spans="1:13" s="33" customFormat="1" ht="15.75">
      <c r="A2" s="35"/>
      <c r="C2" s="34" t="s">
        <v>49</v>
      </c>
      <c r="D2" s="34"/>
      <c r="E2" s="34"/>
      <c r="F2" s="34"/>
      <c r="G2" s="34"/>
      <c r="H2" s="43" t="s">
        <v>44</v>
      </c>
      <c r="I2" s="33" t="s">
        <v>45</v>
      </c>
      <c r="L2" s="49" t="s">
        <v>57</v>
      </c>
      <c r="M2" s="50"/>
    </row>
    <row r="3" spans="1:13">
      <c r="A3" s="5"/>
      <c r="B3" s="3" t="s">
        <v>20</v>
      </c>
      <c r="C3" s="3" t="s">
        <v>1</v>
      </c>
      <c r="D3" s="3" t="s">
        <v>2</v>
      </c>
      <c r="E3" s="3"/>
      <c r="F3" s="3"/>
      <c r="G3" s="4"/>
      <c r="H3" s="36" t="s">
        <v>1</v>
      </c>
      <c r="I3" s="41" t="s">
        <v>2</v>
      </c>
      <c r="J3" s="44"/>
      <c r="K3" s="39"/>
      <c r="L3" s="51"/>
      <c r="M3" s="52"/>
    </row>
    <row r="4" spans="1:13">
      <c r="A4" s="5"/>
      <c r="B4" s="3" t="s">
        <v>34</v>
      </c>
      <c r="C4" s="3"/>
      <c r="D4" s="16"/>
      <c r="E4" s="3"/>
      <c r="F4" s="6"/>
      <c r="G4" s="3"/>
      <c r="H4" s="36" t="s">
        <v>46</v>
      </c>
      <c r="I4" s="40"/>
      <c r="J4" s="44"/>
      <c r="K4" s="39"/>
      <c r="L4" s="51"/>
      <c r="M4" s="52"/>
    </row>
    <row r="5" spans="1:13">
      <c r="A5" s="5" t="s">
        <v>26</v>
      </c>
      <c r="B5" s="3">
        <v>88</v>
      </c>
      <c r="C5" s="3">
        <v>88</v>
      </c>
      <c r="D5" s="7">
        <v>310</v>
      </c>
      <c r="E5" s="3"/>
      <c r="F5" s="3"/>
      <c r="G5" s="36"/>
      <c r="H5" s="38">
        <v>98</v>
      </c>
      <c r="I5" s="40">
        <v>157</v>
      </c>
      <c r="J5" s="23"/>
      <c r="K5" s="39"/>
      <c r="L5" s="51"/>
      <c r="M5" s="52"/>
    </row>
    <row r="6" spans="1:13">
      <c r="A6" s="5"/>
      <c r="B6" s="3"/>
      <c r="C6" s="8"/>
      <c r="D6" s="9"/>
      <c r="E6" s="10"/>
      <c r="F6" s="8"/>
      <c r="G6" s="36"/>
      <c r="H6" s="39"/>
      <c r="I6" s="39"/>
      <c r="J6" s="23"/>
      <c r="K6" s="39"/>
      <c r="L6" s="51"/>
      <c r="M6" s="52"/>
    </row>
    <row r="7" spans="1:13">
      <c r="A7" s="11" t="s">
        <v>4</v>
      </c>
      <c r="B7" s="8">
        <f>B5</f>
        <v>88</v>
      </c>
      <c r="C7" s="8"/>
      <c r="D7" s="9">
        <f>SUM(D5:D6)</f>
        <v>310</v>
      </c>
      <c r="E7" s="3"/>
      <c r="F7" s="3"/>
      <c r="G7" s="36"/>
      <c r="H7" s="36">
        <v>98</v>
      </c>
      <c r="I7" s="48">
        <v>157</v>
      </c>
      <c r="J7" s="23"/>
      <c r="K7" s="39"/>
      <c r="L7" s="56">
        <f>D7+I7</f>
        <v>467</v>
      </c>
      <c r="M7" s="52" t="s">
        <v>2</v>
      </c>
    </row>
    <row r="8" spans="1:13">
      <c r="A8" s="11"/>
      <c r="B8" s="8"/>
      <c r="C8" s="8"/>
      <c r="D8" s="9"/>
      <c r="E8" s="3"/>
      <c r="F8" s="3"/>
      <c r="G8" s="36"/>
      <c r="H8" s="36"/>
      <c r="I8" s="40"/>
      <c r="J8" s="23"/>
      <c r="K8" s="39"/>
      <c r="L8" s="51"/>
      <c r="M8" s="52"/>
    </row>
    <row r="9" spans="1:13">
      <c r="A9" s="5" t="s">
        <v>36</v>
      </c>
      <c r="B9" s="5"/>
      <c r="C9" s="3"/>
      <c r="D9" s="10">
        <f>100*0.2*1.4</f>
        <v>28</v>
      </c>
      <c r="F9" s="3"/>
      <c r="G9" s="3"/>
      <c r="H9" s="36"/>
      <c r="I9" s="42" t="s">
        <v>50</v>
      </c>
      <c r="J9" s="23">
        <f>110*0.25*1.5</f>
        <v>41.25</v>
      </c>
      <c r="K9" s="42" t="s">
        <v>2</v>
      </c>
      <c r="L9" s="53">
        <f>D9+J9</f>
        <v>69.25</v>
      </c>
      <c r="M9" s="52" t="s">
        <v>2</v>
      </c>
    </row>
    <row r="10" spans="1:13">
      <c r="A10" s="5" t="s">
        <v>18</v>
      </c>
      <c r="B10" s="5"/>
      <c r="C10" s="3"/>
      <c r="D10" s="10">
        <f>D7-D9</f>
        <v>282</v>
      </c>
      <c r="E10" s="14" t="s">
        <v>2</v>
      </c>
      <c r="F10" s="3"/>
      <c r="G10" s="3"/>
      <c r="H10" s="36"/>
      <c r="I10" s="42"/>
      <c r="J10" s="22">
        <f>I5-J9</f>
        <v>115.75</v>
      </c>
      <c r="K10" s="42" t="s">
        <v>2</v>
      </c>
      <c r="L10" s="53">
        <f>D10+J10</f>
        <v>397.75</v>
      </c>
      <c r="M10" s="52" t="s">
        <v>2</v>
      </c>
    </row>
    <row r="11" spans="1:13">
      <c r="A11" s="5"/>
      <c r="B11" s="5"/>
      <c r="C11" s="3"/>
      <c r="D11" s="7"/>
      <c r="E11" s="5"/>
      <c r="F11" s="7"/>
      <c r="G11" s="5"/>
      <c r="H11" s="36"/>
      <c r="I11" s="39"/>
      <c r="J11" s="39"/>
      <c r="K11" s="39"/>
      <c r="L11" s="51"/>
      <c r="M11" s="52"/>
    </row>
    <row r="12" spans="1:13">
      <c r="A12" s="5" t="s">
        <v>0</v>
      </c>
      <c r="B12" s="5"/>
      <c r="C12" s="3" t="s">
        <v>37</v>
      </c>
      <c r="D12" s="12">
        <f>D10*0.5</f>
        <v>141</v>
      </c>
      <c r="E12" s="13"/>
      <c r="F12" s="12"/>
      <c r="G12" s="5"/>
      <c r="H12" s="37"/>
      <c r="I12" s="36" t="s">
        <v>37</v>
      </c>
      <c r="J12" s="23">
        <f>J10*0.5</f>
        <v>57.875</v>
      </c>
      <c r="K12" s="39"/>
      <c r="L12" s="53">
        <f>D12+J12</f>
        <v>198.875</v>
      </c>
      <c r="M12" s="52"/>
    </row>
    <row r="13" spans="1:13">
      <c r="A13" s="5"/>
      <c r="B13" s="5"/>
      <c r="C13" s="3" t="s">
        <v>38</v>
      </c>
      <c r="D13" s="12">
        <f>D10*0.5</f>
        <v>141</v>
      </c>
      <c r="E13" s="13"/>
      <c r="F13" s="12"/>
      <c r="G13" s="5"/>
      <c r="H13" s="37"/>
      <c r="I13" s="36" t="s">
        <v>38</v>
      </c>
      <c r="J13" s="23">
        <f>J10*0.5</f>
        <v>57.875</v>
      </c>
      <c r="K13" s="39"/>
      <c r="L13" s="53">
        <f>D13+J13</f>
        <v>198.875</v>
      </c>
      <c r="M13" s="52"/>
    </row>
    <row r="14" spans="1:13">
      <c r="A14" s="5"/>
      <c r="B14" s="5"/>
      <c r="C14" s="3"/>
      <c r="D14" s="12"/>
      <c r="E14" s="14"/>
      <c r="F14" s="7"/>
      <c r="G14" s="5"/>
      <c r="H14" s="37"/>
      <c r="I14" s="39"/>
      <c r="J14" s="39"/>
      <c r="K14" s="39"/>
      <c r="L14" s="51"/>
      <c r="M14" s="52"/>
    </row>
    <row r="15" spans="1:13">
      <c r="A15" s="5"/>
      <c r="B15" s="5"/>
      <c r="C15" s="3"/>
      <c r="D15" s="10">
        <f>SUM(D12:D14)</f>
        <v>282</v>
      </c>
      <c r="E15" s="15"/>
      <c r="F15" s="7"/>
      <c r="G15" s="5"/>
      <c r="H15" s="37"/>
      <c r="I15" s="39"/>
      <c r="J15" s="22">
        <f>SUM(J12:J13)</f>
        <v>115.75</v>
      </c>
      <c r="K15" s="39"/>
      <c r="L15" s="54">
        <f>SUM(L12:L14)</f>
        <v>397.75</v>
      </c>
      <c r="M15" s="52"/>
    </row>
    <row r="16" spans="1:13">
      <c r="A16" s="5"/>
      <c r="B16" s="5"/>
      <c r="C16" s="3"/>
      <c r="D16" s="10"/>
      <c r="E16" s="15"/>
      <c r="F16" s="7"/>
      <c r="G16" s="5"/>
      <c r="H16" s="39"/>
      <c r="I16" s="39"/>
      <c r="J16" s="23"/>
      <c r="K16" s="39"/>
      <c r="L16" s="51"/>
      <c r="M16" s="52"/>
    </row>
    <row r="17" spans="1:13">
      <c r="A17" s="5" t="s">
        <v>25</v>
      </c>
      <c r="B17" s="5"/>
      <c r="C17" s="3">
        <v>88</v>
      </c>
      <c r="D17" s="21" t="s">
        <v>39</v>
      </c>
      <c r="E17" s="8"/>
      <c r="F17" s="41">
        <f>88*1*0.2</f>
        <v>17.600000000000001</v>
      </c>
      <c r="G17" s="5"/>
      <c r="H17" s="42" t="s">
        <v>47</v>
      </c>
      <c r="I17" s="42" t="s">
        <v>51</v>
      </c>
      <c r="J17" s="23">
        <f>100*0.1*1.1</f>
        <v>11</v>
      </c>
      <c r="K17" s="39"/>
      <c r="L17" s="51"/>
      <c r="M17" s="52"/>
    </row>
    <row r="18" spans="1:13">
      <c r="A18" s="20" t="s">
        <v>22</v>
      </c>
      <c r="B18" s="3" t="s">
        <v>1</v>
      </c>
      <c r="C18" s="3">
        <f>B7</f>
        <v>88</v>
      </c>
      <c r="D18" s="5" t="s">
        <v>42</v>
      </c>
      <c r="E18" s="5"/>
      <c r="F18" s="13">
        <f>1.2*0.4*0.2*90</f>
        <v>8.64</v>
      </c>
      <c r="G18" s="5" t="s">
        <v>2</v>
      </c>
      <c r="H18" s="42" t="s">
        <v>48</v>
      </c>
      <c r="I18" s="42" t="s">
        <v>52</v>
      </c>
      <c r="J18" s="45">
        <f>100*0.3*1.1</f>
        <v>33</v>
      </c>
      <c r="K18" s="39"/>
      <c r="L18" s="51"/>
      <c r="M18" s="52"/>
    </row>
    <row r="19" spans="1:13">
      <c r="A19" s="11"/>
      <c r="B19" s="3"/>
      <c r="C19" s="3"/>
      <c r="D19" s="5"/>
      <c r="E19" s="5"/>
      <c r="F19" s="13"/>
      <c r="G19" s="5"/>
      <c r="H19" s="39"/>
      <c r="I19" s="39"/>
      <c r="J19" s="45"/>
      <c r="K19" s="39"/>
      <c r="L19" s="51"/>
      <c r="M19" s="52"/>
    </row>
    <row r="20" spans="1:13">
      <c r="A20" s="20" t="s">
        <v>21</v>
      </c>
      <c r="B20" s="3"/>
      <c r="C20" s="3"/>
      <c r="D20" s="5"/>
      <c r="E20" s="5"/>
      <c r="F20" s="13"/>
      <c r="G20" s="5"/>
      <c r="H20" s="39"/>
      <c r="I20" s="39"/>
      <c r="J20" s="23"/>
      <c r="K20" s="39"/>
      <c r="L20" s="51"/>
      <c r="M20" s="52"/>
    </row>
    <row r="21" spans="1:13">
      <c r="A21" s="20" t="s">
        <v>33</v>
      </c>
      <c r="B21" s="12"/>
      <c r="C21" s="3"/>
      <c r="D21" s="3"/>
      <c r="E21" s="5"/>
      <c r="F21" s="12">
        <f>88*2*0.2</f>
        <v>35.200000000000003</v>
      </c>
      <c r="G21" s="5" t="s">
        <v>2</v>
      </c>
      <c r="H21" s="39"/>
      <c r="I21" s="39"/>
      <c r="J21" s="23">
        <f>J9</f>
        <v>41.25</v>
      </c>
      <c r="K21" s="39"/>
      <c r="L21" s="53">
        <f>F21+J21</f>
        <v>76.45</v>
      </c>
      <c r="M21" s="52" t="s">
        <v>2</v>
      </c>
    </row>
    <row r="22" spans="1:13">
      <c r="A22" s="5" t="s">
        <v>29</v>
      </c>
      <c r="B22" s="3"/>
      <c r="C22" s="3"/>
      <c r="D22" s="5"/>
      <c r="E22" s="5"/>
      <c r="F22" s="28">
        <f>SUM(F17+F18)</f>
        <v>26.240000000000002</v>
      </c>
      <c r="G22" s="5"/>
      <c r="H22" s="39"/>
      <c r="I22" s="39"/>
      <c r="J22" s="22">
        <f>J17+J18</f>
        <v>44</v>
      </c>
      <c r="K22" s="39"/>
      <c r="L22" s="55">
        <f>F22+J22</f>
        <v>70.240000000000009</v>
      </c>
      <c r="M22" s="52" t="s">
        <v>2</v>
      </c>
    </row>
    <row r="23" spans="1:13">
      <c r="A23" s="20" t="s">
        <v>3</v>
      </c>
      <c r="B23" s="12"/>
      <c r="C23" s="3"/>
      <c r="D23" s="3"/>
      <c r="E23" s="5"/>
      <c r="F23" s="10">
        <f>D15-F22</f>
        <v>255.76</v>
      </c>
      <c r="G23" s="5" t="s">
        <v>2</v>
      </c>
      <c r="H23" s="39"/>
      <c r="I23" s="39"/>
      <c r="J23" s="22">
        <f>J10-J22</f>
        <v>71.75</v>
      </c>
      <c r="K23" s="42" t="s">
        <v>2</v>
      </c>
      <c r="L23" s="53">
        <f>F23+J23</f>
        <v>327.51</v>
      </c>
      <c r="M23" s="52" t="s">
        <v>2</v>
      </c>
    </row>
    <row r="24" spans="1:13">
      <c r="A24" s="11"/>
      <c r="B24" s="12"/>
      <c r="C24" s="3"/>
      <c r="D24" s="3"/>
      <c r="E24" s="5"/>
      <c r="F24" s="10"/>
      <c r="G24" s="5"/>
      <c r="H24" s="39"/>
      <c r="I24" s="39"/>
      <c r="J24" s="45"/>
      <c r="K24" s="42"/>
      <c r="L24" s="51"/>
      <c r="M24" s="52"/>
    </row>
    <row r="25" spans="1:13">
      <c r="A25" s="5" t="s">
        <v>5</v>
      </c>
      <c r="B25" s="3"/>
      <c r="C25" s="13"/>
      <c r="E25" s="3"/>
      <c r="F25" s="3">
        <v>20</v>
      </c>
      <c r="G25" s="5" t="s">
        <v>19</v>
      </c>
      <c r="H25" s="39"/>
      <c r="I25" s="39"/>
      <c r="J25" s="45">
        <v>25</v>
      </c>
      <c r="K25" s="42" t="s">
        <v>19</v>
      </c>
      <c r="L25" s="55">
        <f>F25+J25</f>
        <v>45</v>
      </c>
      <c r="M25" s="52" t="s">
        <v>19</v>
      </c>
    </row>
    <row r="26" spans="1:13">
      <c r="A26" s="5"/>
      <c r="B26" s="3"/>
      <c r="C26" s="13"/>
      <c r="D26" s="3"/>
      <c r="E26" s="3"/>
      <c r="F26" s="5"/>
      <c r="G26" s="5"/>
      <c r="H26" s="39"/>
      <c r="I26" s="40"/>
      <c r="J26" s="39"/>
      <c r="K26" s="42"/>
      <c r="L26" s="51"/>
      <c r="M26" s="52"/>
    </row>
    <row r="27" spans="1:13">
      <c r="A27" s="5" t="s">
        <v>28</v>
      </c>
      <c r="B27" s="3"/>
      <c r="C27" s="13"/>
      <c r="D27" s="16"/>
      <c r="E27" s="3"/>
      <c r="F27" s="13">
        <f>D15</f>
        <v>282</v>
      </c>
      <c r="G27" s="5" t="s">
        <v>2</v>
      </c>
      <c r="H27" s="39"/>
      <c r="I27" s="40"/>
      <c r="J27" s="23">
        <f>J15</f>
        <v>115.75</v>
      </c>
      <c r="K27" s="42" t="s">
        <v>2</v>
      </c>
      <c r="L27" s="55">
        <f>F27+J27</f>
        <v>397.75</v>
      </c>
      <c r="M27" s="52" t="s">
        <v>2</v>
      </c>
    </row>
    <row r="28" spans="1:13">
      <c r="A28" s="5"/>
      <c r="B28" s="3"/>
      <c r="C28" s="13"/>
      <c r="D28" s="16"/>
      <c r="E28" s="3"/>
      <c r="F28" s="13"/>
      <c r="G28" s="5"/>
      <c r="H28" s="39"/>
      <c r="I28" s="41"/>
      <c r="J28" s="39"/>
      <c r="K28" s="39"/>
      <c r="L28" s="51"/>
      <c r="M28" s="52"/>
    </row>
    <row r="29" spans="1:13">
      <c r="A29" s="5" t="s">
        <v>40</v>
      </c>
      <c r="B29" s="3"/>
      <c r="C29" s="13"/>
      <c r="D29" s="16"/>
      <c r="E29" s="29"/>
      <c r="F29" s="32">
        <f>90*3*2</f>
        <v>540</v>
      </c>
      <c r="G29" s="26" t="s">
        <v>35</v>
      </c>
      <c r="H29" s="39"/>
      <c r="I29" s="41" t="s">
        <v>53</v>
      </c>
      <c r="J29" s="23">
        <f>100*2*2</f>
        <v>400</v>
      </c>
      <c r="K29" s="42" t="s">
        <v>6</v>
      </c>
      <c r="L29" s="55">
        <f>F29+J29</f>
        <v>940</v>
      </c>
      <c r="M29" s="52" t="s">
        <v>6</v>
      </c>
    </row>
    <row r="30" spans="1:13">
      <c r="A30" s="5"/>
      <c r="B30" s="3"/>
      <c r="C30" s="13"/>
      <c r="D30" s="13"/>
      <c r="E30" s="31"/>
      <c r="F30" s="20"/>
      <c r="G30" s="26"/>
      <c r="H30" s="39"/>
      <c r="I30" s="40"/>
      <c r="J30" s="39"/>
      <c r="K30" s="39"/>
      <c r="L30" s="51"/>
      <c r="M30" s="52"/>
    </row>
    <row r="31" spans="1:13">
      <c r="A31" s="5" t="s">
        <v>27</v>
      </c>
      <c r="B31" s="3"/>
      <c r="C31" s="13"/>
      <c r="D31" s="16"/>
      <c r="E31" s="29"/>
      <c r="F31" s="32">
        <f>F29</f>
        <v>540</v>
      </c>
      <c r="G31" s="26" t="s">
        <v>17</v>
      </c>
      <c r="H31" s="39"/>
      <c r="I31" s="40"/>
      <c r="J31" s="23">
        <f>J29</f>
        <v>400</v>
      </c>
      <c r="K31" s="42" t="s">
        <v>6</v>
      </c>
      <c r="L31" s="55">
        <f>F31+J31</f>
        <v>940</v>
      </c>
      <c r="M31" s="52" t="s">
        <v>6</v>
      </c>
    </row>
    <row r="32" spans="1:13">
      <c r="A32" s="5"/>
      <c r="B32" s="3"/>
      <c r="C32" s="12"/>
      <c r="D32" s="3"/>
      <c r="E32" s="31"/>
      <c r="F32" s="29"/>
      <c r="G32" s="30"/>
      <c r="H32" s="39"/>
      <c r="I32" s="40"/>
      <c r="J32" s="39"/>
      <c r="K32" s="39"/>
      <c r="L32" s="51"/>
      <c r="M32" s="52"/>
    </row>
    <row r="33" spans="1:13">
      <c r="A33" s="5" t="s">
        <v>31</v>
      </c>
      <c r="B33" s="3"/>
      <c r="C33" s="12"/>
      <c r="D33" s="36"/>
      <c r="E33" s="36"/>
      <c r="F33" s="36">
        <v>140</v>
      </c>
      <c r="G33" s="27" t="s">
        <v>6</v>
      </c>
      <c r="H33" s="39"/>
      <c r="I33" s="40"/>
      <c r="J33" s="23">
        <v>130</v>
      </c>
      <c r="K33" s="42" t="s">
        <v>6</v>
      </c>
      <c r="L33" s="55">
        <f>F33+J33</f>
        <v>270</v>
      </c>
      <c r="M33" s="52" t="s">
        <v>6</v>
      </c>
    </row>
    <row r="34" spans="1:13">
      <c r="A34" s="4"/>
      <c r="B34" s="3"/>
      <c r="C34" s="12"/>
      <c r="D34" s="38"/>
      <c r="E34" s="36"/>
      <c r="F34" s="36"/>
      <c r="G34" s="3"/>
      <c r="H34" s="39"/>
      <c r="I34" s="40"/>
      <c r="J34" s="32"/>
      <c r="K34" s="39"/>
      <c r="L34" s="51"/>
      <c r="M34" s="52"/>
    </row>
    <row r="35" spans="1:13">
      <c r="A35" s="20" t="s">
        <v>55</v>
      </c>
      <c r="B35" s="17"/>
      <c r="C35" s="17"/>
      <c r="D35" s="39"/>
      <c r="E35" s="39"/>
      <c r="F35" s="23">
        <f>90*1.5</f>
        <v>135</v>
      </c>
      <c r="G35" s="27" t="s">
        <v>6</v>
      </c>
      <c r="H35" s="39"/>
      <c r="I35" s="41" t="s">
        <v>54</v>
      </c>
      <c r="J35" s="45">
        <f>110*1.5</f>
        <v>165</v>
      </c>
      <c r="K35" s="42" t="s">
        <v>6</v>
      </c>
      <c r="L35" s="55">
        <f>F35+J35</f>
        <v>300</v>
      </c>
      <c r="M35" s="52" t="s">
        <v>6</v>
      </c>
    </row>
    <row r="36" spans="1:13">
      <c r="A36" s="20" t="s">
        <v>41</v>
      </c>
      <c r="B36" s="17"/>
      <c r="C36" s="19"/>
      <c r="D36" s="40"/>
      <c r="E36" s="39"/>
      <c r="F36" s="22">
        <f>96*2</f>
        <v>192</v>
      </c>
      <c r="G36" s="27" t="s">
        <v>6</v>
      </c>
      <c r="H36" s="39"/>
      <c r="I36" s="40"/>
      <c r="J36" s="46">
        <f>J35</f>
        <v>165</v>
      </c>
      <c r="K36" s="39"/>
      <c r="L36" s="55">
        <f>F36+J36</f>
        <v>357</v>
      </c>
      <c r="M36" s="52" t="s">
        <v>6</v>
      </c>
    </row>
    <row r="37" spans="1:13">
      <c r="A37" s="18"/>
      <c r="B37" s="16"/>
      <c r="C37" s="17"/>
      <c r="D37" s="39"/>
      <c r="E37" s="41"/>
      <c r="F37" s="36"/>
      <c r="G37" s="17"/>
      <c r="H37" s="39"/>
      <c r="I37" s="40"/>
      <c r="J37" s="45"/>
      <c r="K37" s="39"/>
      <c r="L37" s="51"/>
      <c r="M37" s="52"/>
    </row>
    <row r="38" spans="1:13">
      <c r="A38" s="18" t="s">
        <v>9</v>
      </c>
      <c r="B38" s="16"/>
      <c r="C38" s="16"/>
      <c r="D38" s="16" t="s">
        <v>14</v>
      </c>
      <c r="E38" s="16"/>
      <c r="F38" s="13">
        <f>F36</f>
        <v>192</v>
      </c>
      <c r="G38" s="17" t="s">
        <v>10</v>
      </c>
      <c r="H38" s="39"/>
      <c r="I38" s="40"/>
      <c r="J38" s="46">
        <v>165</v>
      </c>
      <c r="K38" s="39"/>
      <c r="L38" s="55">
        <f>F38+J38</f>
        <v>357</v>
      </c>
      <c r="M38" s="52"/>
    </row>
    <row r="39" spans="1:13">
      <c r="A39" s="18" t="s">
        <v>11</v>
      </c>
      <c r="B39" s="16"/>
      <c r="C39" s="17"/>
      <c r="D39" s="16" t="s">
        <v>14</v>
      </c>
      <c r="E39" s="17"/>
      <c r="F39" s="13">
        <f>F36</f>
        <v>192</v>
      </c>
      <c r="G39" s="17" t="s">
        <v>12</v>
      </c>
      <c r="H39" s="39"/>
      <c r="I39" s="40"/>
      <c r="J39" s="45">
        <v>165</v>
      </c>
      <c r="K39" s="39"/>
      <c r="L39" s="55">
        <f>F39+J39</f>
        <v>357</v>
      </c>
      <c r="M39" s="52"/>
    </row>
    <row r="40" spans="1:13">
      <c r="A40" s="18" t="s">
        <v>7</v>
      </c>
      <c r="B40" s="16"/>
      <c r="C40" s="17"/>
      <c r="D40" s="20" t="s">
        <v>15</v>
      </c>
      <c r="E40" s="17"/>
      <c r="F40" s="13">
        <f>F36</f>
        <v>192</v>
      </c>
      <c r="G40" s="17" t="s">
        <v>8</v>
      </c>
      <c r="H40" s="39"/>
      <c r="I40" s="40"/>
      <c r="J40" s="45">
        <v>165</v>
      </c>
      <c r="K40" s="42"/>
      <c r="L40" s="55">
        <f>F40+J40</f>
        <v>357</v>
      </c>
      <c r="M40" s="52"/>
    </row>
    <row r="41" spans="1:13">
      <c r="A41" s="18" t="s">
        <v>16</v>
      </c>
      <c r="B41" s="17"/>
      <c r="C41" s="17"/>
      <c r="D41" s="19" t="s">
        <v>15</v>
      </c>
      <c r="E41" s="17"/>
      <c r="F41" s="13">
        <f>F36</f>
        <v>192</v>
      </c>
      <c r="G41" s="17" t="s">
        <v>13</v>
      </c>
      <c r="H41" s="39"/>
      <c r="I41" s="40"/>
      <c r="J41" s="45">
        <v>165</v>
      </c>
      <c r="K41" s="39"/>
      <c r="L41" s="55">
        <f>F41+J41</f>
        <v>357</v>
      </c>
      <c r="M41" s="52"/>
    </row>
    <row r="42" spans="1:13">
      <c r="A42" s="18"/>
      <c r="B42" s="17"/>
      <c r="C42" s="17"/>
      <c r="D42" s="19"/>
      <c r="E42" s="17"/>
      <c r="F42" s="3"/>
      <c r="G42" s="17"/>
      <c r="H42" s="39"/>
      <c r="I42" s="40"/>
      <c r="J42" s="45"/>
      <c r="K42" s="42"/>
      <c r="L42" s="51"/>
      <c r="M42" s="52"/>
    </row>
    <row r="43" spans="1:13">
      <c r="A43" s="24" t="s">
        <v>23</v>
      </c>
      <c r="B43" s="19" t="s">
        <v>17</v>
      </c>
      <c r="C43" s="17"/>
      <c r="D43" s="17"/>
      <c r="E43" s="17"/>
      <c r="F43" s="3">
        <v>4</v>
      </c>
      <c r="G43" s="17"/>
      <c r="H43" s="39"/>
      <c r="I43" s="40"/>
      <c r="J43" s="45"/>
      <c r="K43" s="39"/>
      <c r="L43" s="51">
        <v>4</v>
      </c>
      <c r="M43" s="52" t="s">
        <v>17</v>
      </c>
    </row>
    <row r="44" spans="1:13">
      <c r="A44" s="25"/>
      <c r="B44" s="17"/>
      <c r="C44" s="17"/>
      <c r="D44" s="17"/>
      <c r="E44" s="17"/>
      <c r="F44" s="3"/>
      <c r="G44" s="17"/>
      <c r="H44" s="39"/>
      <c r="I44" s="40"/>
      <c r="J44" s="45"/>
      <c r="K44" s="42"/>
      <c r="L44" s="51"/>
      <c r="M44" s="52"/>
    </row>
    <row r="45" spans="1:13">
      <c r="A45" s="26" t="s">
        <v>24</v>
      </c>
      <c r="B45" s="19" t="s">
        <v>17</v>
      </c>
      <c r="C45" s="17"/>
      <c r="D45" s="17"/>
      <c r="E45" s="17"/>
      <c r="F45" s="3">
        <v>10</v>
      </c>
      <c r="G45" s="40"/>
      <c r="H45" s="39"/>
      <c r="I45" s="40"/>
      <c r="J45" s="40"/>
      <c r="K45" s="39"/>
      <c r="L45" s="51">
        <v>10</v>
      </c>
      <c r="M45" s="52" t="s">
        <v>17</v>
      </c>
    </row>
    <row r="46" spans="1:13">
      <c r="A46" s="26"/>
      <c r="B46" s="19"/>
      <c r="C46" s="17"/>
      <c r="D46" s="17"/>
      <c r="E46" s="17"/>
      <c r="F46" s="3"/>
      <c r="G46" s="40"/>
      <c r="H46" s="39"/>
      <c r="I46" s="40"/>
      <c r="J46" s="40"/>
      <c r="K46" s="39"/>
      <c r="L46" s="51"/>
      <c r="M46" s="52"/>
    </row>
    <row r="47" spans="1:13">
      <c r="A47" s="16" t="s">
        <v>32</v>
      </c>
      <c r="B47" s="16"/>
      <c r="C47" s="16"/>
      <c r="D47" s="16"/>
      <c r="E47" s="16"/>
      <c r="F47" s="3">
        <v>15</v>
      </c>
      <c r="G47" s="39" t="s">
        <v>2</v>
      </c>
      <c r="H47" s="39"/>
      <c r="I47" s="39"/>
      <c r="J47" s="40">
        <v>15</v>
      </c>
      <c r="K47" s="42" t="s">
        <v>2</v>
      </c>
      <c r="L47" s="51">
        <v>30</v>
      </c>
      <c r="M47" s="52" t="s">
        <v>2</v>
      </c>
    </row>
    <row r="48" spans="1:13">
      <c r="A48" s="16"/>
      <c r="B48" s="16"/>
      <c r="C48" s="16"/>
      <c r="D48" s="16"/>
      <c r="E48" s="16"/>
      <c r="F48" s="5"/>
      <c r="G48" s="39"/>
      <c r="H48" s="39"/>
      <c r="I48" s="39"/>
      <c r="J48" s="40"/>
      <c r="K48" s="39"/>
      <c r="L48" s="51"/>
      <c r="M48" s="52"/>
    </row>
    <row r="49" spans="1:13">
      <c r="A49" s="16" t="s">
        <v>30</v>
      </c>
      <c r="B49" s="16"/>
      <c r="C49" s="16"/>
      <c r="D49" s="16"/>
      <c r="E49" s="16"/>
      <c r="F49" s="3">
        <v>15</v>
      </c>
      <c r="G49" s="39" t="s">
        <v>2</v>
      </c>
      <c r="H49" s="39"/>
      <c r="I49" s="39"/>
      <c r="J49" s="40">
        <v>15</v>
      </c>
      <c r="K49" s="42" t="s">
        <v>2</v>
      </c>
      <c r="L49" s="51">
        <v>30</v>
      </c>
      <c r="M49" s="52" t="s">
        <v>2</v>
      </c>
    </row>
    <row r="50" spans="1:13">
      <c r="A50" s="16"/>
      <c r="B50" s="16"/>
      <c r="C50" s="16"/>
      <c r="D50" s="16"/>
      <c r="E50" s="16"/>
      <c r="F50" s="16"/>
      <c r="G50" s="39"/>
      <c r="H50" s="39"/>
      <c r="I50" s="39"/>
      <c r="J50" s="40"/>
      <c r="K50" s="39"/>
      <c r="L50" s="51"/>
      <c r="M50" s="52"/>
    </row>
    <row r="51" spans="1:13">
      <c r="A51" s="42" t="s">
        <v>56</v>
      </c>
      <c r="B51" s="16"/>
      <c r="C51" s="16"/>
      <c r="D51" s="16"/>
      <c r="E51" s="16"/>
      <c r="F51" s="17"/>
      <c r="G51" s="39"/>
      <c r="H51" s="39"/>
      <c r="I51" s="39"/>
      <c r="J51" s="40">
        <v>8</v>
      </c>
      <c r="K51" s="42" t="s">
        <v>17</v>
      </c>
      <c r="L51" s="51">
        <v>8</v>
      </c>
      <c r="M51" s="52" t="s">
        <v>17</v>
      </c>
    </row>
  </sheetData>
  <phoneticPr fontId="0" type="noConversion"/>
  <pageMargins left="0.81" right="0.47" top="0.94" bottom="0.65" header="0.44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Doma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 Bejček</dc:creator>
  <cp:lastModifiedBy>Jan</cp:lastModifiedBy>
  <cp:lastPrinted>2017-07-24T10:40:21Z</cp:lastPrinted>
  <dcterms:created xsi:type="dcterms:W3CDTF">2006-08-29T19:42:47Z</dcterms:created>
  <dcterms:modified xsi:type="dcterms:W3CDTF">2018-01-22T12:44:44Z</dcterms:modified>
</cp:coreProperties>
</file>