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Stavební úpravy'!$C$124:$K$192</definedName>
    <definedName name="_xlnm.Print_Area" localSheetId="1">'SO 01 - Stavební úpravy'!$C$4:$J$76,'SO 01 - Stavební úpravy'!$C$82:$J$106,'SO 01 - Stavební úpravy'!$C$112:$J$192</definedName>
    <definedName name="_xlnm.Print_Titles" localSheetId="1">'SO 01 - Stavební úpravy'!$124:$124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115"/>
  <c i="1" r="L90"/>
  <c r="AM90"/>
  <c r="AM89"/>
  <c r="L89"/>
  <c r="AM87"/>
  <c r="L87"/>
  <c r="L85"/>
  <c r="L84"/>
  <c i="2" r="BK192"/>
  <c r="J191"/>
  <c r="BK190"/>
  <c r="J189"/>
  <c r="J188"/>
  <c r="BK186"/>
  <c r="J185"/>
  <c r="BK184"/>
  <c r="BK182"/>
  <c r="BK181"/>
  <c r="BK180"/>
  <c r="J179"/>
  <c r="J178"/>
  <c r="BK177"/>
  <c r="J176"/>
  <c r="J174"/>
  <c r="J173"/>
  <c r="J171"/>
  <c r="J170"/>
  <c r="BK169"/>
  <c r="J168"/>
  <c r="J167"/>
  <c r="BK166"/>
  <c r="BK162"/>
  <c r="J160"/>
  <c r="BK159"/>
  <c r="J158"/>
  <c r="BK157"/>
  <c r="BK155"/>
  <c r="J152"/>
  <c r="BK151"/>
  <c r="J149"/>
  <c r="J145"/>
  <c r="BK141"/>
  <c r="BK136"/>
  <c r="J131"/>
  <c r="J192"/>
  <c r="BK191"/>
  <c r="J190"/>
  <c r="BK189"/>
  <c r="BK188"/>
  <c r="J186"/>
  <c r="BK185"/>
  <c r="J184"/>
  <c r="J183"/>
  <c r="J182"/>
  <c r="J180"/>
  <c r="BK179"/>
  <c r="BK175"/>
  <c r="BK173"/>
  <c r="BK171"/>
  <c r="BK170"/>
  <c r="J163"/>
  <c r="BK161"/>
  <c r="J157"/>
  <c r="J156"/>
  <c r="J155"/>
  <c r="J153"/>
  <c r="BK148"/>
  <c r="BK147"/>
  <c r="BK140"/>
  <c r="J139"/>
  <c r="BK138"/>
  <c r="J137"/>
  <c r="J134"/>
  <c r="J132"/>
  <c r="BK130"/>
  <c r="J129"/>
  <c r="J128"/>
  <c r="BK183"/>
  <c r="J181"/>
  <c r="BK178"/>
  <c r="BK174"/>
  <c r="J172"/>
  <c r="BK168"/>
  <c r="BK167"/>
  <c r="BK164"/>
  <c r="BK163"/>
  <c r="J162"/>
  <c r="J161"/>
  <c r="BK158"/>
  <c r="BK153"/>
  <c r="BK152"/>
  <c r="J148"/>
  <c r="BK145"/>
  <c r="J142"/>
  <c r="J140"/>
  <c r="J138"/>
  <c r="BK135"/>
  <c r="BK134"/>
  <c r="BK133"/>
  <c r="BK131"/>
  <c r="BK128"/>
  <c i="1" r="AS94"/>
  <c i="2" r="J177"/>
  <c r="BK176"/>
  <c r="J175"/>
  <c r="BK172"/>
  <c r="J169"/>
  <c r="J166"/>
  <c r="J164"/>
  <c r="BK160"/>
  <c r="J159"/>
  <c r="BK156"/>
  <c r="J151"/>
  <c r="BK149"/>
  <c r="J147"/>
  <c r="BK142"/>
  <c r="J141"/>
  <c r="BK139"/>
  <c r="BK137"/>
  <c r="J136"/>
  <c r="J135"/>
  <c r="J133"/>
  <c r="BK132"/>
  <c r="J130"/>
  <c r="BK129"/>
  <c l="1" r="P127"/>
  <c r="P126"/>
  <c r="T127"/>
  <c r="T126"/>
  <c r="BK146"/>
  <c r="J146"/>
  <c r="J101"/>
  <c r="R146"/>
  <c r="R143"/>
  <c r="BK150"/>
  <c r="J150"/>
  <c r="J102"/>
  <c r="P150"/>
  <c r="T150"/>
  <c r="BK154"/>
  <c r="J154"/>
  <c r="J103"/>
  <c r="P154"/>
  <c r="R154"/>
  <c r="T154"/>
  <c r="BK165"/>
  <c r="J165"/>
  <c r="J104"/>
  <c r="P165"/>
  <c r="R165"/>
  <c r="T165"/>
  <c r="BK187"/>
  <c r="J187"/>
  <c r="J105"/>
  <c r="P187"/>
  <c r="R187"/>
  <c r="BK127"/>
  <c r="J127"/>
  <c r="J98"/>
  <c r="R127"/>
  <c r="R126"/>
  <c r="P146"/>
  <c r="P143"/>
  <c r="T146"/>
  <c r="T143"/>
  <c r="R150"/>
  <c r="T187"/>
  <c r="E85"/>
  <c r="J91"/>
  <c r="J119"/>
  <c r="J122"/>
  <c r="BF128"/>
  <c r="BF135"/>
  <c r="BF140"/>
  <c r="BF142"/>
  <c r="BF145"/>
  <c r="BF148"/>
  <c r="BF149"/>
  <c r="BF158"/>
  <c r="BF164"/>
  <c r="BF179"/>
  <c r="BF131"/>
  <c r="BF134"/>
  <c r="BF137"/>
  <c r="BF139"/>
  <c r="BF141"/>
  <c r="BF152"/>
  <c r="BF153"/>
  <c r="BF161"/>
  <c r="BF162"/>
  <c r="BF163"/>
  <c r="BF170"/>
  <c r="BF172"/>
  <c r="BF176"/>
  <c r="BF180"/>
  <c r="BF181"/>
  <c r="F92"/>
  <c r="F121"/>
  <c r="BF130"/>
  <c r="BF132"/>
  <c r="BF133"/>
  <c r="BF136"/>
  <c r="BF147"/>
  <c r="BF155"/>
  <c r="BF156"/>
  <c r="BF160"/>
  <c r="BF182"/>
  <c r="BF185"/>
  <c r="BF186"/>
  <c r="BF189"/>
  <c r="BF191"/>
  <c r="BF192"/>
  <c r="BK144"/>
  <c r="J144"/>
  <c r="J100"/>
  <c r="BF129"/>
  <c r="BF138"/>
  <c r="BF151"/>
  <c r="BF157"/>
  <c r="BF159"/>
  <c r="BF166"/>
  <c r="BF167"/>
  <c r="BF168"/>
  <c r="BF169"/>
  <c r="BF171"/>
  <c r="BF173"/>
  <c r="BF174"/>
  <c r="BF175"/>
  <c r="BF177"/>
  <c r="BF178"/>
  <c r="BF183"/>
  <c r="BF184"/>
  <c r="BF188"/>
  <c r="BF190"/>
  <c r="F35"/>
  <c i="1" r="BB95"/>
  <c r="BB94"/>
  <c r="W31"/>
  <c i="2" r="F37"/>
  <c i="1" r="BD95"/>
  <c r="BD94"/>
  <c r="W33"/>
  <c i="2" r="J33"/>
  <c i="1" r="AV95"/>
  <c i="2" r="F33"/>
  <c i="1" r="AZ95"/>
  <c r="AZ94"/>
  <c r="W29"/>
  <c i="2" r="F36"/>
  <c i="1" r="BC95"/>
  <c r="BC94"/>
  <c r="W32"/>
  <c i="2" l="1" r="R125"/>
  <c r="P125"/>
  <c i="1" r="AU95"/>
  <c i="2" r="T125"/>
  <c r="BK126"/>
  <c r="BK125"/>
  <c r="J125"/>
  <c r="J96"/>
  <c r="BK143"/>
  <c r="J143"/>
  <c r="J99"/>
  <c i="1" r="AX94"/>
  <c r="AY94"/>
  <c r="AV94"/>
  <c r="AK29"/>
  <c i="2" r="F34"/>
  <c i="1" r="BA95"/>
  <c r="BA94"/>
  <c r="AW94"/>
  <c r="AK30"/>
  <c r="AU94"/>
  <c i="2" r="J34"/>
  <c i="1" r="AW95"/>
  <c r="AT95"/>
  <c i="2" l="1" r="J126"/>
  <c r="J97"/>
  <c i="1" r="AT94"/>
  <c r="W30"/>
  <c i="2" r="J30"/>
  <c i="1" r="AG95"/>
  <c r="AG94"/>
  <c r="AN94"/>
  <c l="1" r="AN9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<sst xmlns="http://schemas.openxmlformats.org/spreadsheetml/2006/main">
  <si>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</si>
  <si>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</si>
  <si>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</si>
  <si>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</si>
  <si>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</si>
  <si>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{3f5de171-6849-4235-b0b6-621fd284d57d}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</si>
  <si>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</si>
  <si>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</si>
  <si>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</si>
  <si>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</si>
  <si>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</si>
  <si>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</si>
  <si>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</si>
  <si>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</si>
  <si>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Str739BN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</si>
  <si>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</si>
  <si>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</si>
  <si>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střechy objektu č.p. 739, Benešov</t>
  </si>
  <si>
    <t>KSO:</t>
  </si>
  <si>
    <t>CC-CZ:</t>
  </si>
  <si>
    <t>Místo:</t>
  </si>
  <si>
    <t xml:space="preserve"> </t>
  </si>
  <si>
    <t>Datum:</t>
  </si>
  <si>
    <t>31. 5. 2021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</si>
  <si>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</si>
  <si>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</si>
  <si>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</si>
  <si>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</si>
  <si>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</si>
  <si>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</si>
  <si>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</si>
  <si>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</si>
  <si>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</si>
  <si>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</si>
  <si>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</si>
  <si>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</si>
  <si>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</si>
  <si>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</si>
  <si>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</si>
  <si>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</si>
  <si>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</si>
  <si>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</si>
  <si>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</si>
  <si>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</si>
  <si>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</si>
  <si>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</si>
  <si>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</si>
  <si>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</si>
  <si>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</si>
  <si>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</si>
  <si>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</si>
  <si>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</si>
  <si>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</si>
  <si>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</si>
  <si>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</si>
  <si>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</si>
  <si>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</si>
  <si>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</si>
  <si>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</si>
  <si>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</si>
  <si>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</si>
  <si>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</si>
  <si>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</si>
  <si>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</si>
  <si>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</si>
  <si>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</si>
  <si>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</si>
  <si>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</si>
  <si>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</si>
  <si>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</si>
  <si>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</si>
  <si>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</si>
  <si>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</si>
  <si>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</si>
  <si>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</si>
  <si>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</si>
  <si>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</si>
  <si>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</si>
  <si>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</si>
  <si>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</si>
  <si>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</si>
  <si>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</si>
  <si>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{c847a901-3c17-4bba-b1d5-08c7c7f64baf}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</si>
  <si>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</si>
  <si>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</si>
  <si>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</si>
  <si>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</si>
  <si>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</si>
  <si>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</si>
  <si>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</si>
  <si>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</si>
  <si>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</si>
  <si>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</si>
  <si>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</si>
  <si>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712 - Povlakové krytiny</t>
  </si>
  <si>
    <t xml:space="preserve">    713 - Izolace tepelné</t>
  </si>
  <si>
    <t xml:space="preserve">    741 - Elektroinstalace</t>
  </si>
  <si>
    <t xml:space="preserve">    762 - Konstrukce tesařské</t>
  </si>
  <si>
    <t xml:space="preserve">    764 - Konstrukce klempířské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</si>
  <si>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</si>
  <si>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</si>
  <si>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</si>
  <si>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</si>
  <si>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</si>
  <si>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</si>
  <si>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</si>
  <si>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</si>
  <si>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</si>
  <si>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</si>
  <si>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</si>
  <si>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</si>
  <si>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</si>
  <si>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</si>
  <si>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</si>
  <si>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</si>
  <si>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</si>
  <si>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</si>
  <si>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</si>
  <si>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</si>
  <si>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941111132</t>
  </si>
  <si>
    <t>Montáž lešení s podlahami zatížení do 200 kg/m2 š do 1,5 m v do 25 m</t>
  </si>
  <si>
    <t>m2</t>
  </si>
  <si>
    <t>4</t>
  </si>
  <si>
    <t>2</t>
  </si>
  <si>
    <t>1244720317</t>
  </si>
  <si>
    <t>941111232</t>
  </si>
  <si>
    <t>Příplatek k lešení s podlahami š 1,5 m v 25 m za první a ZKD den použití</t>
  </si>
  <si>
    <t>369356606</t>
  </si>
  <si>
    <t>3</t>
  </si>
  <si>
    <t>941111832</t>
  </si>
  <si>
    <t>Demontáž lešení s podlahami zatížení do 200 kg/m2 š do 1,5 m v do 25 m</t>
  </si>
  <si>
    <t>-1597825357</t>
  </si>
  <si>
    <t>944511111</t>
  </si>
  <si>
    <t>Montáž ochranné sítě z textilie z umělých vláken</t>
  </si>
  <si>
    <t>-508838086</t>
  </si>
  <si>
    <t>5</t>
  </si>
  <si>
    <t>944511211</t>
  </si>
  <si>
    <t>Příplatek k ochranné síti za první a ZKD den použití</t>
  </si>
  <si>
    <t>-181590550</t>
  </si>
  <si>
    <t>6</t>
  </si>
  <si>
    <t>944511811</t>
  </si>
  <si>
    <t>Demontáž ochranné sítě z textilie z umělých vláken</t>
  </si>
  <si>
    <t>-1178702445</t>
  </si>
  <si>
    <t>7</t>
  </si>
  <si>
    <t>949511111</t>
  </si>
  <si>
    <t>Montáž podchodu u lešení š do 1,5 m</t>
  </si>
  <si>
    <t>m</t>
  </si>
  <si>
    <t>2013049968</t>
  </si>
  <si>
    <t>8</t>
  </si>
  <si>
    <t>949511211</t>
  </si>
  <si>
    <t>Příplatek k podchodu lešení š do 1,5 m za první a ZKD den použití</t>
  </si>
  <si>
    <t>1591071398</t>
  </si>
  <si>
    <t>949511811</t>
  </si>
  <si>
    <t>Demontáž podchodu u lešení š do 1,5 m</t>
  </si>
  <si>
    <t>244917054</t>
  </si>
  <si>
    <t>10</t>
  </si>
  <si>
    <t>979909001</t>
  </si>
  <si>
    <t>Ochrana proti zatečení vody do objektu, proti poškození stávajících prvků a konstrukcí</t>
  </si>
  <si>
    <t>soub</t>
  </si>
  <si>
    <t>-1298899341</t>
  </si>
  <si>
    <t>11</t>
  </si>
  <si>
    <t>979909741</t>
  </si>
  <si>
    <t>Opatření proti poškození vedení NN a proti úrazu elektr. proudem</t>
  </si>
  <si>
    <t>239227492</t>
  </si>
  <si>
    <t>12</t>
  </si>
  <si>
    <t>997013217</t>
  </si>
  <si>
    <t>Vnitrostaveništní doprava suti a vybouraných hmot pro budovy v do 24 m ručně</t>
  </si>
  <si>
    <t>t</t>
  </si>
  <si>
    <t>1758625583</t>
  </si>
  <si>
    <t>13</t>
  </si>
  <si>
    <t>997013511</t>
  </si>
  <si>
    <t>Odvoz suti a vybouraných hmot na skládku do 1 km s naložením a se složením</t>
  </si>
  <si>
    <t>1550250462</t>
  </si>
  <si>
    <t>14</t>
  </si>
  <si>
    <t>997013509</t>
  </si>
  <si>
    <t>Příplatek k odvozu suti a vybouraných hmot na skládku ZKD 1 km přes 1 km</t>
  </si>
  <si>
    <t>1442118271</t>
  </si>
  <si>
    <t>997013631</t>
  </si>
  <si>
    <t>Poplatek za uložení na skládce (skládkovné) stavebního odpadu směsného</t>
  </si>
  <si>
    <t>-1363041920</t>
  </si>
  <si>
    <t>PSV</t>
  </si>
  <si>
    <t>Práce a dodávky PSV</t>
  </si>
  <si>
    <t>712</t>
  </si>
  <si>
    <t>Povlakové krytiny</t>
  </si>
  <si>
    <t>16</t>
  </si>
  <si>
    <t>712400843</t>
  </si>
  <si>
    <t>Odstranění povlakové krytiny střech do 30° z asfaltového pásu</t>
  </si>
  <si>
    <t>703178020</t>
  </si>
  <si>
    <t>713</t>
  </si>
  <si>
    <t>Izolace tepelné</t>
  </si>
  <si>
    <t>17</t>
  </si>
  <si>
    <t>713159920</t>
  </si>
  <si>
    <t>Výměna / doplnění tepelné izolace střechy z minerální vlny tl. do 200 mm</t>
  </si>
  <si>
    <t>1992809361</t>
  </si>
  <si>
    <t>18</t>
  </si>
  <si>
    <t>998713203</t>
  </si>
  <si>
    <t>Přesun hmot procentní pro izolace tepelné v objektech v do 24 m</t>
  </si>
  <si>
    <t>%</t>
  </si>
  <si>
    <t>1486481410</t>
  </si>
  <si>
    <t>19</t>
  </si>
  <si>
    <t>998713209</t>
  </si>
  <si>
    <t>Příplatek k přesunu hmot procentní 713 za provádění ručně</t>
  </si>
  <si>
    <t>1884415917</t>
  </si>
  <si>
    <t>741</t>
  </si>
  <si>
    <t>Elektroinstalace</t>
  </si>
  <si>
    <t>20</t>
  </si>
  <si>
    <t>741419901</t>
  </si>
  <si>
    <t>Demontáž, úprava / doplnění, zpětná montáž hromosvodu</t>
  </si>
  <si>
    <t>-38474404</t>
  </si>
  <si>
    <t>998741203</t>
  </si>
  <si>
    <t>Přesun hmot procentní pro silnoproud v objektech v do 24 m</t>
  </si>
  <si>
    <t>-357567483</t>
  </si>
  <si>
    <t>22</t>
  </si>
  <si>
    <t>998741209</t>
  </si>
  <si>
    <t>Příplatek k přesunu hmot procentní 741 za provádění ručně</t>
  </si>
  <si>
    <t>-1009931828</t>
  </si>
  <si>
    <t>762</t>
  </si>
  <si>
    <t>Konstrukce tesařské</t>
  </si>
  <si>
    <t>23</t>
  </si>
  <si>
    <t>762341811</t>
  </si>
  <si>
    <t>Demontáž bednění střech z prken</t>
  </si>
  <si>
    <t>1304840259</t>
  </si>
  <si>
    <t>24</t>
  </si>
  <si>
    <t>762341210</t>
  </si>
  <si>
    <t>Montáž bednění střech rovných a šikmých sklonu do 60° z hrubých prken na sraz</t>
  </si>
  <si>
    <t>-665490909</t>
  </si>
  <si>
    <t>25</t>
  </si>
  <si>
    <t>M</t>
  </si>
  <si>
    <t>60515111</t>
  </si>
  <si>
    <t>Řezivo jehličnaté prkno 20-30mm</t>
  </si>
  <si>
    <t>m3</t>
  </si>
  <si>
    <t>32</t>
  </si>
  <si>
    <t>-1906502299</t>
  </si>
  <si>
    <t>26</t>
  </si>
  <si>
    <t>762083111</t>
  </si>
  <si>
    <t>Impregnace řeziva proti dřevokaznému hmyzu a houbám máčením třída ohrožení 1 a 2</t>
  </si>
  <si>
    <t>-1839383517</t>
  </si>
  <si>
    <t>27</t>
  </si>
  <si>
    <t>762342214</t>
  </si>
  <si>
    <t>Montáž laťování na střechách jednoduchých sklonu do 60° osové vzdálenosti do 360 mm</t>
  </si>
  <si>
    <t>-119449843</t>
  </si>
  <si>
    <t>28</t>
  </si>
  <si>
    <t>762342441</t>
  </si>
  <si>
    <t>Montáž kontralatí na střechách sklonu do 60°</t>
  </si>
  <si>
    <t>1460577879</t>
  </si>
  <si>
    <t>29</t>
  </si>
  <si>
    <t>60514114</t>
  </si>
  <si>
    <t>Řezivo jehličnaté lať impregnovaná</t>
  </si>
  <si>
    <t>-2104174657</t>
  </si>
  <si>
    <t>30</t>
  </si>
  <si>
    <t>762395000</t>
  </si>
  <si>
    <t>Spojovací prostředky krovů, bednění, laťování, nadstřešních konstrukcí</t>
  </si>
  <si>
    <t>-1396285193</t>
  </si>
  <si>
    <t>31</t>
  </si>
  <si>
    <t>998762203</t>
  </si>
  <si>
    <t>Přesun hmot procentní pro kce tesařské v objektech v do 24 m</t>
  </si>
  <si>
    <t>806718867</t>
  </si>
  <si>
    <t>998762209</t>
  </si>
  <si>
    <t>Příplatek k přesunu hmot procentní 762 za provádění ručně</t>
  </si>
  <si>
    <t>409557437</t>
  </si>
  <si>
    <t>764</t>
  </si>
  <si>
    <t>Konstrukce klempířské</t>
  </si>
  <si>
    <t>33</t>
  </si>
  <si>
    <t>764001821</t>
  </si>
  <si>
    <t>Demontáž plechové krytiny do suti</t>
  </si>
  <si>
    <t>-1485091128</t>
  </si>
  <si>
    <t>34</t>
  </si>
  <si>
    <t>764111651</t>
  </si>
  <si>
    <t xml:space="preserve">Krytina střechy z tašk. tabulí z plechu s povrch. úpravou. Bude použita kvalitní střešní krytina z poplast. plechu s imitací střešních tašek od renomov. výrobce (např. Ruukki, Lindab apod.). Konkrétní  typ/řešení bude upřesněno stavebníkem v rámci stavby.</t>
  </si>
  <si>
    <t>-43965636</t>
  </si>
  <si>
    <t>35</t>
  </si>
  <si>
    <t>764111699</t>
  </si>
  <si>
    <t>Doplňky střešní krytiny, sněhové zábrany, průchodky apod.</t>
  </si>
  <si>
    <t>-553986595</t>
  </si>
  <si>
    <t>36</t>
  </si>
  <si>
    <t>764002414</t>
  </si>
  <si>
    <t>Montáž strukturované oddělovací rohože nebo difúzní fólie</t>
  </si>
  <si>
    <t>-525837995</t>
  </si>
  <si>
    <t>37</t>
  </si>
  <si>
    <t>28329037</t>
  </si>
  <si>
    <t>Fólie kontaktní difuzně propustná pro doplňkovou hydroizolační vrstvu pro přímou pokládku na bednění, min. 135 g/m2</t>
  </si>
  <si>
    <t>-1142354334</t>
  </si>
  <si>
    <t>38</t>
  </si>
  <si>
    <t>764211605</t>
  </si>
  <si>
    <t>Oplechování větraného hřebene z oblých hřebenáčů z plechu s povrchovou úpravou rš 400 mm, s větracím pásem</t>
  </si>
  <si>
    <t>1717145084</t>
  </si>
  <si>
    <t>39</t>
  </si>
  <si>
    <t>764212665</t>
  </si>
  <si>
    <t>Oplechování rovné okapové hrany z plechu s povrchovou úpravou rš do 400 mm, včetně větrací mřížky nebo pásu</t>
  </si>
  <si>
    <t>1779395634</t>
  </si>
  <si>
    <t>40</t>
  </si>
  <si>
    <t>764909001</t>
  </si>
  <si>
    <t>Demontáž, vyspravení, zpětná montáž ventílačních hlavic odvětrání kanalizace dle výpisu (K1)</t>
  </si>
  <si>
    <t>ks</t>
  </si>
  <si>
    <t>1807785511</t>
  </si>
  <si>
    <t>41</t>
  </si>
  <si>
    <t>764909002</t>
  </si>
  <si>
    <t>Demontáž, vyspravení, zpětná montáž ventílačních hlavic odvětrání vzduchotechniky dle výpisu (K2)</t>
  </si>
  <si>
    <t>-42487365</t>
  </si>
  <si>
    <t>42</t>
  </si>
  <si>
    <t>764909003</t>
  </si>
  <si>
    <t>Demontáž výlezu na střechu, dodávka a montáž nového výlezu včetně zapravení původního a vytvoření nového otvoru dle výpisu (K3)</t>
  </si>
  <si>
    <t>-1354325325</t>
  </si>
  <si>
    <t>43</t>
  </si>
  <si>
    <t>764909004</t>
  </si>
  <si>
    <t>Demontáž, úprava, doplnění (výměna) sestavy žlabu a svodu včetně háků dle výpisu (K4)</t>
  </si>
  <si>
    <t>2104009646</t>
  </si>
  <si>
    <t>44</t>
  </si>
  <si>
    <t>764909005</t>
  </si>
  <si>
    <t>Demontáž, úprava, doplnění (výměna) sestavy žlabu a svodu včetně háků dle výpisu (K5)</t>
  </si>
  <si>
    <t>-1084518676</t>
  </si>
  <si>
    <t>45</t>
  </si>
  <si>
    <t>764909006</t>
  </si>
  <si>
    <t>Demontáž, úprava, doplnění (výměna) sestavy žlabu a svodu včetně háků dle výpisu (K6)</t>
  </si>
  <si>
    <t>-300500984</t>
  </si>
  <si>
    <t>46</t>
  </si>
  <si>
    <t>764909007</t>
  </si>
  <si>
    <t>Demontáž, úprava, doplnění (výměna) sestavy žlabu a svodu včetně háků dle výpisu (K7)</t>
  </si>
  <si>
    <t>-1105448139</t>
  </si>
  <si>
    <t>47</t>
  </si>
  <si>
    <t>764909008</t>
  </si>
  <si>
    <t>Demontáž, úprava, doplnění (výměna) sestavy žlabu a svodu včetně háků dle výpisu (K8)</t>
  </si>
  <si>
    <t>339806890</t>
  </si>
  <si>
    <t>48</t>
  </si>
  <si>
    <t>764909009</t>
  </si>
  <si>
    <t>Okapnice z plechu s povrchovou úpravou rš 190 mm dle výpisu (K9)</t>
  </si>
  <si>
    <t>1642244558</t>
  </si>
  <si>
    <t>49</t>
  </si>
  <si>
    <t>764909010</t>
  </si>
  <si>
    <t>Oplechování boků vikýřů z plechu s povrchovou úpravou rš 330 mm dle výpisu (K10)</t>
  </si>
  <si>
    <t>598751876</t>
  </si>
  <si>
    <t>50</t>
  </si>
  <si>
    <t>764909011</t>
  </si>
  <si>
    <t>Oplechování okrajů střechy, atik apod. z plechu s povrchovou úpravou rš 330 mm dle výpisu (K11)</t>
  </si>
  <si>
    <t>-588992430</t>
  </si>
  <si>
    <t>51</t>
  </si>
  <si>
    <t>764909012</t>
  </si>
  <si>
    <t>Nová ventilační hlavice pro odvětrání kanalizace dle výpisu (K12)</t>
  </si>
  <si>
    <t>394232220</t>
  </si>
  <si>
    <t>52</t>
  </si>
  <si>
    <t>998764203</t>
  </si>
  <si>
    <t>Přesun hmot procentní pro konstrukce klempířské v objektech v do 24 m</t>
  </si>
  <si>
    <t>1826906559</t>
  </si>
  <si>
    <t>53</t>
  </si>
  <si>
    <t>998764209</t>
  </si>
  <si>
    <t>Příplatek k přesunu hmot procentní 764 za provádění ručně</t>
  </si>
  <si>
    <t>-473629341</t>
  </si>
  <si>
    <t>VRN</t>
  </si>
  <si>
    <t>Vedlejší rozpočtové náklady</t>
  </si>
  <si>
    <t>54</t>
  </si>
  <si>
    <t>011002000</t>
  </si>
  <si>
    <t>Průzkumné práce (sondy)</t>
  </si>
  <si>
    <t>1024</t>
  </si>
  <si>
    <t>1635631226</t>
  </si>
  <si>
    <t>55</t>
  </si>
  <si>
    <t>030001000</t>
  </si>
  <si>
    <t>Zařízení staveniště</t>
  </si>
  <si>
    <t>1624585069</t>
  </si>
  <si>
    <t>56</t>
  </si>
  <si>
    <t>040001000</t>
  </si>
  <si>
    <t>Inženýrská a kompletační činnost</t>
  </si>
  <si>
    <t>1439540619</t>
  </si>
  <si>
    <t>57</t>
  </si>
  <si>
    <t>060001000</t>
  </si>
  <si>
    <t>Územní vlivy</t>
  </si>
  <si>
    <t>1828340158</t>
  </si>
  <si>
    <t>58</t>
  </si>
  <si>
    <t>070001000</t>
  </si>
  <si>
    <t>Provozní vlivy</t>
  </si>
  <si>
    <t>-186532944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</si>
</sst>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Str739BN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úpravy střechy objektu č.p. 739, Benešov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31. 5. 2021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Stavební úpravy'!J30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01 - Stavební úpravy'!P125</f>
        <v>0</v>
      </c>
      <c r="AV95" s="125">
        <f>'SO 01 - Stavební úpravy'!J33</f>
        <v>0</v>
      </c>
      <c r="AW95" s="125">
        <f>'SO 01 - Stavební úpravy'!J34</f>
        <v>0</v>
      </c>
      <c r="AX95" s="125">
        <f>'SO 01 - Stavební úpravy'!J35</f>
        <v>0</v>
      </c>
      <c r="AY95" s="125">
        <f>'SO 01 - Stavební úpravy'!J36</f>
        <v>0</v>
      </c>
      <c r="AZ95" s="125">
        <f>'SO 01 - Stavební úpravy'!F33</f>
        <v>0</v>
      </c>
      <c r="BA95" s="125">
        <f>'SO 01 - Stavební úpravy'!F34</f>
        <v>0</v>
      </c>
      <c r="BB95" s="125">
        <f>'SO 01 - Stavební úpravy'!F35</f>
        <v>0</v>
      </c>
      <c r="BC95" s="125">
        <f>'SO 01 - Stavební úpravy'!F36</f>
        <v>0</v>
      </c>
      <c r="BD95" s="127">
        <f>'SO 01 - Stavební úpravy'!F37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Lw/gjVJ/0sAfZBVwtrIIRiu9Sn9stHVeI5rouNP+GQ0VVUyZxFsVg+p+ByKLYWHcVOG7CuEu4L8hDn/o5Pftqw==" hashValue="aGwB/mZ15opiqpX9TOWOGhCqvXBNeu/AvW40q8DRBPi8P0TapH+54VKJzpQl1ODJhpmVVvTNc/bBxsrEfVfcHw==" algorithmName="SHA-512" password="C7D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Staveb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81</v>
      </c>
    </row>
    <row r="4" s="1" customFormat="1" ht="24.96" customHeight="1">
      <c r="B4" s="17"/>
      <c r="D4" s="131" t="s">
        <v>83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úpravy střechy objektu č.p. 739, Benešov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31. 5. 2021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ROUND((SUM(BE125:BE192)),  2)</f>
        <v>0</v>
      </c>
      <c r="G33" s="35"/>
      <c r="H33" s="35"/>
      <c r="I33" s="148">
        <v>0.20999999999999999</v>
      </c>
      <c r="J33" s="147">
        <f>ROUND(((SUM(BE125:BE192))*I33),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ROUND((SUM(BF125:BF192)),  2)</f>
        <v>0</v>
      </c>
      <c r="G34" s="35"/>
      <c r="H34" s="35"/>
      <c r="I34" s="148">
        <v>0.14999999999999999</v>
      </c>
      <c r="J34" s="147">
        <f>ROUND(((SUM(BF125:BF192))*I34),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ROUND((SUM(BG125:BG192)),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ROUND((SUM(BH125:BH192)),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ROUND((SUM(BI125:BI192)),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Stavební úpravy střechy objektu č.p. 739,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Stavební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31. 5. 2021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87</v>
      </c>
      <c r="D94" s="169"/>
      <c r="E94" s="169"/>
      <c r="F94" s="169"/>
      <c r="G94" s="169"/>
      <c r="H94" s="169"/>
      <c r="I94" s="169"/>
      <c r="J94" s="170" t="s">
        <v>88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89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90</v>
      </c>
    </row>
    <row r="97" s="9" customFormat="1" ht="24.96" customHeight="1">
      <c r="A97" s="9"/>
      <c r="B97" s="172"/>
      <c r="C97" s="173"/>
      <c r="D97" s="174" t="s">
        <v>91</v>
      </c>
      <c r="E97" s="175"/>
      <c r="F97" s="175"/>
      <c r="G97" s="175"/>
      <c r="H97" s="175"/>
      <c r="I97" s="175"/>
      <c r="J97" s="176">
        <f>J126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J127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93</v>
      </c>
      <c r="E99" s="175"/>
      <c r="F99" s="175"/>
      <c r="G99" s="175"/>
      <c r="H99" s="175"/>
      <c r="I99" s="175"/>
      <c r="J99" s="176">
        <f>J143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J144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J146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96</v>
      </c>
      <c r="E102" s="181"/>
      <c r="F102" s="181"/>
      <c r="G102" s="181"/>
      <c r="H102" s="181"/>
      <c r="I102" s="181"/>
      <c r="J102" s="182">
        <f>J150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J154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J165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2"/>
      <c r="C105" s="173"/>
      <c r="D105" s="174" t="s">
        <v>99</v>
      </c>
      <c r="E105" s="175"/>
      <c r="F105" s="175"/>
      <c r="G105" s="175"/>
      <c r="H105" s="175"/>
      <c r="I105" s="175"/>
      <c r="J105" s="176">
        <f>J187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100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67" t="str">
        <f>E7</f>
        <v>Stavební úpravy střechy objektu č.p. 739, Benešov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84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SO 01 - Stavební úpravy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31. 5. 2021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4"/>
      <c r="B124" s="185"/>
      <c r="C124" s="186" t="s">
        <v>101</v>
      </c>
      <c r="D124" s="187" t="s">
        <v>58</v>
      </c>
      <c r="E124" s="187" t="s">
        <v>54</v>
      </c>
      <c r="F124" s="187" t="s">
        <v>55</v>
      </c>
      <c r="G124" s="187" t="s">
        <v>102</v>
      </c>
      <c r="H124" s="187" t="s">
        <v>103</v>
      </c>
      <c r="I124" s="187" t="s">
        <v>104</v>
      </c>
      <c r="J124" s="188" t="s">
        <v>88</v>
      </c>
      <c r="K124" s="189" t="s">
        <v>105</v>
      </c>
      <c r="L124" s="190"/>
      <c r="M124" s="97" t="s">
        <v>1</v>
      </c>
      <c r="N124" s="98" t="s">
        <v>37</v>
      </c>
      <c r="O124" s="98" t="s">
        <v>106</v>
      </c>
      <c r="P124" s="98" t="s">
        <v>107</v>
      </c>
      <c r="Q124" s="98" t="s">
        <v>108</v>
      </c>
      <c r="R124" s="98" t="s">
        <v>109</v>
      </c>
      <c r="S124" s="98" t="s">
        <v>110</v>
      </c>
      <c r="T124" s="99" t="s">
        <v>111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5"/>
      <c r="B125" s="36"/>
      <c r="C125" s="104" t="s">
        <v>112</v>
      </c>
      <c r="D125" s="37"/>
      <c r="E125" s="37"/>
      <c r="F125" s="37"/>
      <c r="G125" s="37"/>
      <c r="H125" s="37"/>
      <c r="I125" s="37"/>
      <c r="J125" s="191">
        <f>BK125</f>
        <v>0</v>
      </c>
      <c r="K125" s="37"/>
      <c r="L125" s="41"/>
      <c r="M125" s="100"/>
      <c r="N125" s="192"/>
      <c r="O125" s="101"/>
      <c r="P125" s="193">
        <f>P126+P143+P187</f>
        <v>0</v>
      </c>
      <c r="Q125" s="101"/>
      <c r="R125" s="193">
        <f>R126+R143+R187</f>
        <v>4.1608182000000005</v>
      </c>
      <c r="S125" s="101"/>
      <c r="T125" s="194">
        <f>T126+T143+T187</f>
        <v>4.1379612000000003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90</v>
      </c>
      <c r="BK125" s="195">
        <f>BK126+BK143+BK187</f>
        <v>0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113</v>
      </c>
      <c r="F126" s="199" t="s">
        <v>114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</f>
        <v>0</v>
      </c>
      <c r="Q126" s="204"/>
      <c r="R126" s="205">
        <f>R127</f>
        <v>0</v>
      </c>
      <c r="S126" s="204"/>
      <c r="T126" s="20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81</v>
      </c>
      <c r="AT126" s="208" t="s">
        <v>72</v>
      </c>
      <c r="AU126" s="208" t="s">
        <v>73</v>
      </c>
      <c r="AY126" s="207" t="s">
        <v>115</v>
      </c>
      <c r="BK126" s="209">
        <f>BK127</f>
        <v>0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116</v>
      </c>
      <c r="F127" s="210" t="s">
        <v>117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SUM(P128:P142)</f>
        <v>0</v>
      </c>
      <c r="Q127" s="204"/>
      <c r="R127" s="205">
        <f>SUM(R128:R142)</f>
        <v>0</v>
      </c>
      <c r="S127" s="204"/>
      <c r="T127" s="206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72</v>
      </c>
      <c r="AU127" s="208" t="s">
        <v>81</v>
      </c>
      <c r="AY127" s="207" t="s">
        <v>115</v>
      </c>
      <c r="BK127" s="209">
        <f>SUM(BK128:BK142)</f>
        <v>0</v>
      </c>
    </row>
    <row r="128" s="2" customFormat="1" ht="24.15" customHeight="1">
      <c r="A128" s="35"/>
      <c r="B128" s="36"/>
      <c r="C128" s="212" t="s">
        <v>81</v>
      </c>
      <c r="D128" s="212" t="s">
        <v>118</v>
      </c>
      <c r="E128" s="213" t="s">
        <v>119</v>
      </c>
      <c r="F128" s="214" t="s">
        <v>120</v>
      </c>
      <c r="G128" s="215" t="s">
        <v>121</v>
      </c>
      <c r="H128" s="216">
        <v>337.5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39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122</v>
      </c>
      <c r="AT128" s="224" t="s">
        <v>118</v>
      </c>
      <c r="AU128" s="224" t="s">
        <v>123</v>
      </c>
      <c r="AY128" s="14" t="s">
        <v>115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123</v>
      </c>
      <c r="BK128" s="225">
        <f>ROUND(I128*H128,2)</f>
        <v>0</v>
      </c>
      <c r="BL128" s="14" t="s">
        <v>122</v>
      </c>
      <c r="BM128" s="224" t="s">
        <v>124</v>
      </c>
    </row>
    <row r="129" s="2" customFormat="1" ht="24.15" customHeight="1">
      <c r="A129" s="35"/>
      <c r="B129" s="36"/>
      <c r="C129" s="212" t="s">
        <v>123</v>
      </c>
      <c r="D129" s="212" t="s">
        <v>118</v>
      </c>
      <c r="E129" s="213" t="s">
        <v>125</v>
      </c>
      <c r="F129" s="214" t="s">
        <v>126</v>
      </c>
      <c r="G129" s="215" t="s">
        <v>121</v>
      </c>
      <c r="H129" s="216">
        <v>20250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39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122</v>
      </c>
      <c r="AT129" s="224" t="s">
        <v>118</v>
      </c>
      <c r="AU129" s="224" t="s">
        <v>123</v>
      </c>
      <c r="AY129" s="14" t="s">
        <v>115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123</v>
      </c>
      <c r="BK129" s="225">
        <f>ROUND(I129*H129,2)</f>
        <v>0</v>
      </c>
      <c r="BL129" s="14" t="s">
        <v>122</v>
      </c>
      <c r="BM129" s="224" t="s">
        <v>127</v>
      </c>
    </row>
    <row r="130" s="2" customFormat="1" ht="24.15" customHeight="1">
      <c r="A130" s="35"/>
      <c r="B130" s="36"/>
      <c r="C130" s="212" t="s">
        <v>128</v>
      </c>
      <c r="D130" s="212" t="s">
        <v>118</v>
      </c>
      <c r="E130" s="213" t="s">
        <v>129</v>
      </c>
      <c r="F130" s="214" t="s">
        <v>130</v>
      </c>
      <c r="G130" s="215" t="s">
        <v>121</v>
      </c>
      <c r="H130" s="216">
        <v>337.5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39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122</v>
      </c>
      <c r="AT130" s="224" t="s">
        <v>118</v>
      </c>
      <c r="AU130" s="224" t="s">
        <v>123</v>
      </c>
      <c r="AY130" s="14" t="s">
        <v>115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123</v>
      </c>
      <c r="BK130" s="225">
        <f>ROUND(I130*H130,2)</f>
        <v>0</v>
      </c>
      <c r="BL130" s="14" t="s">
        <v>122</v>
      </c>
      <c r="BM130" s="224" t="s">
        <v>131</v>
      </c>
    </row>
    <row r="131" s="2" customFormat="1" ht="14.4" customHeight="1">
      <c r="A131" s="35"/>
      <c r="B131" s="36"/>
      <c r="C131" s="212" t="s">
        <v>122</v>
      </c>
      <c r="D131" s="212" t="s">
        <v>118</v>
      </c>
      <c r="E131" s="213" t="s">
        <v>132</v>
      </c>
      <c r="F131" s="214" t="s">
        <v>133</v>
      </c>
      <c r="G131" s="215" t="s">
        <v>121</v>
      </c>
      <c r="H131" s="216">
        <v>337.5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39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122</v>
      </c>
      <c r="AT131" s="224" t="s">
        <v>118</v>
      </c>
      <c r="AU131" s="224" t="s">
        <v>123</v>
      </c>
      <c r="AY131" s="14" t="s">
        <v>115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123</v>
      </c>
      <c r="BK131" s="225">
        <f>ROUND(I131*H131,2)</f>
        <v>0</v>
      </c>
      <c r="BL131" s="14" t="s">
        <v>122</v>
      </c>
      <c r="BM131" s="224" t="s">
        <v>134</v>
      </c>
    </row>
    <row r="132" s="2" customFormat="1" ht="14.4" customHeight="1">
      <c r="A132" s="35"/>
      <c r="B132" s="36"/>
      <c r="C132" s="212" t="s">
        <v>135</v>
      </c>
      <c r="D132" s="212" t="s">
        <v>118</v>
      </c>
      <c r="E132" s="213" t="s">
        <v>136</v>
      </c>
      <c r="F132" s="214" t="s">
        <v>137</v>
      </c>
      <c r="G132" s="215" t="s">
        <v>121</v>
      </c>
      <c r="H132" s="216">
        <v>20250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39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122</v>
      </c>
      <c r="AT132" s="224" t="s">
        <v>118</v>
      </c>
      <c r="AU132" s="224" t="s">
        <v>123</v>
      </c>
      <c r="AY132" s="14" t="s">
        <v>115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123</v>
      </c>
      <c r="BK132" s="225">
        <f>ROUND(I132*H132,2)</f>
        <v>0</v>
      </c>
      <c r="BL132" s="14" t="s">
        <v>122</v>
      </c>
      <c r="BM132" s="224" t="s">
        <v>138</v>
      </c>
    </row>
    <row r="133" s="2" customFormat="1" ht="14.4" customHeight="1">
      <c r="A133" s="35"/>
      <c r="B133" s="36"/>
      <c r="C133" s="212" t="s">
        <v>139</v>
      </c>
      <c r="D133" s="212" t="s">
        <v>118</v>
      </c>
      <c r="E133" s="213" t="s">
        <v>140</v>
      </c>
      <c r="F133" s="214" t="s">
        <v>141</v>
      </c>
      <c r="G133" s="215" t="s">
        <v>121</v>
      </c>
      <c r="H133" s="216">
        <v>337.5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122</v>
      </c>
      <c r="AT133" s="224" t="s">
        <v>118</v>
      </c>
      <c r="AU133" s="224" t="s">
        <v>123</v>
      </c>
      <c r="AY133" s="14" t="s">
        <v>115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123</v>
      </c>
      <c r="BK133" s="225">
        <f>ROUND(I133*H133,2)</f>
        <v>0</v>
      </c>
      <c r="BL133" s="14" t="s">
        <v>122</v>
      </c>
      <c r="BM133" s="224" t="s">
        <v>142</v>
      </c>
    </row>
    <row r="134" s="2" customFormat="1" ht="14.4" customHeight="1">
      <c r="A134" s="35"/>
      <c r="B134" s="36"/>
      <c r="C134" s="212" t="s">
        <v>143</v>
      </c>
      <c r="D134" s="212" t="s">
        <v>118</v>
      </c>
      <c r="E134" s="213" t="s">
        <v>144</v>
      </c>
      <c r="F134" s="214" t="s">
        <v>145</v>
      </c>
      <c r="G134" s="215" t="s">
        <v>146</v>
      </c>
      <c r="H134" s="216">
        <v>17.5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39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122</v>
      </c>
      <c r="AT134" s="224" t="s">
        <v>118</v>
      </c>
      <c r="AU134" s="224" t="s">
        <v>123</v>
      </c>
      <c r="AY134" s="14" t="s">
        <v>115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123</v>
      </c>
      <c r="BK134" s="225">
        <f>ROUND(I134*H134,2)</f>
        <v>0</v>
      </c>
      <c r="BL134" s="14" t="s">
        <v>122</v>
      </c>
      <c r="BM134" s="224" t="s">
        <v>147</v>
      </c>
    </row>
    <row r="135" s="2" customFormat="1" ht="24.15" customHeight="1">
      <c r="A135" s="35"/>
      <c r="B135" s="36"/>
      <c r="C135" s="212" t="s">
        <v>148</v>
      </c>
      <c r="D135" s="212" t="s">
        <v>118</v>
      </c>
      <c r="E135" s="213" t="s">
        <v>149</v>
      </c>
      <c r="F135" s="214" t="s">
        <v>150</v>
      </c>
      <c r="G135" s="215" t="s">
        <v>146</v>
      </c>
      <c r="H135" s="216">
        <v>1050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39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122</v>
      </c>
      <c r="AT135" s="224" t="s">
        <v>118</v>
      </c>
      <c r="AU135" s="224" t="s">
        <v>123</v>
      </c>
      <c r="AY135" s="14" t="s">
        <v>115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123</v>
      </c>
      <c r="BK135" s="225">
        <f>ROUND(I135*H135,2)</f>
        <v>0</v>
      </c>
      <c r="BL135" s="14" t="s">
        <v>122</v>
      </c>
      <c r="BM135" s="224" t="s">
        <v>151</v>
      </c>
    </row>
    <row r="136" s="2" customFormat="1" ht="14.4" customHeight="1">
      <c r="A136" s="35"/>
      <c r="B136" s="36"/>
      <c r="C136" s="212" t="s">
        <v>116</v>
      </c>
      <c r="D136" s="212" t="s">
        <v>118</v>
      </c>
      <c r="E136" s="213" t="s">
        <v>152</v>
      </c>
      <c r="F136" s="214" t="s">
        <v>153</v>
      </c>
      <c r="G136" s="215" t="s">
        <v>146</v>
      </c>
      <c r="H136" s="216">
        <v>17.5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39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122</v>
      </c>
      <c r="AT136" s="224" t="s">
        <v>118</v>
      </c>
      <c r="AU136" s="224" t="s">
        <v>123</v>
      </c>
      <c r="AY136" s="14" t="s">
        <v>115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123</v>
      </c>
      <c r="BK136" s="225">
        <f>ROUND(I136*H136,2)</f>
        <v>0</v>
      </c>
      <c r="BL136" s="14" t="s">
        <v>122</v>
      </c>
      <c r="BM136" s="224" t="s">
        <v>154</v>
      </c>
    </row>
    <row r="137" s="2" customFormat="1" ht="24.15" customHeight="1">
      <c r="A137" s="35"/>
      <c r="B137" s="36"/>
      <c r="C137" s="212" t="s">
        <v>155</v>
      </c>
      <c r="D137" s="212" t="s">
        <v>118</v>
      </c>
      <c r="E137" s="213" t="s">
        <v>156</v>
      </c>
      <c r="F137" s="214" t="s">
        <v>157</v>
      </c>
      <c r="G137" s="215" t="s">
        <v>158</v>
      </c>
      <c r="H137" s="216">
        <v>1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122</v>
      </c>
      <c r="AT137" s="224" t="s">
        <v>118</v>
      </c>
      <c r="AU137" s="224" t="s">
        <v>123</v>
      </c>
      <c r="AY137" s="14" t="s">
        <v>115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123</v>
      </c>
      <c r="BK137" s="225">
        <f>ROUND(I137*H137,2)</f>
        <v>0</v>
      </c>
      <c r="BL137" s="14" t="s">
        <v>122</v>
      </c>
      <c r="BM137" s="224" t="s">
        <v>159</v>
      </c>
    </row>
    <row r="138" s="2" customFormat="1" ht="24.15" customHeight="1">
      <c r="A138" s="35"/>
      <c r="B138" s="36"/>
      <c r="C138" s="212" t="s">
        <v>160</v>
      </c>
      <c r="D138" s="212" t="s">
        <v>118</v>
      </c>
      <c r="E138" s="213" t="s">
        <v>161</v>
      </c>
      <c r="F138" s="214" t="s">
        <v>162</v>
      </c>
      <c r="G138" s="215" t="s">
        <v>158</v>
      </c>
      <c r="H138" s="216">
        <v>1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39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122</v>
      </c>
      <c r="AT138" s="224" t="s">
        <v>118</v>
      </c>
      <c r="AU138" s="224" t="s">
        <v>123</v>
      </c>
      <c r="AY138" s="14" t="s">
        <v>115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123</v>
      </c>
      <c r="BK138" s="225">
        <f>ROUND(I138*H138,2)</f>
        <v>0</v>
      </c>
      <c r="BL138" s="14" t="s">
        <v>122</v>
      </c>
      <c r="BM138" s="224" t="s">
        <v>163</v>
      </c>
    </row>
    <row r="139" s="2" customFormat="1" ht="24.15" customHeight="1">
      <c r="A139" s="35"/>
      <c r="B139" s="36"/>
      <c r="C139" s="212" t="s">
        <v>164</v>
      </c>
      <c r="D139" s="212" t="s">
        <v>118</v>
      </c>
      <c r="E139" s="213" t="s">
        <v>165</v>
      </c>
      <c r="F139" s="214" t="s">
        <v>166</v>
      </c>
      <c r="G139" s="215" t="s">
        <v>167</v>
      </c>
      <c r="H139" s="216">
        <v>4.1379999999999999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122</v>
      </c>
      <c r="AT139" s="224" t="s">
        <v>118</v>
      </c>
      <c r="AU139" s="224" t="s">
        <v>123</v>
      </c>
      <c r="AY139" s="14" t="s">
        <v>115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123</v>
      </c>
      <c r="BK139" s="225">
        <f>ROUND(I139*H139,2)</f>
        <v>0</v>
      </c>
      <c r="BL139" s="14" t="s">
        <v>122</v>
      </c>
      <c r="BM139" s="224" t="s">
        <v>168</v>
      </c>
    </row>
    <row r="140" s="2" customFormat="1" ht="24.15" customHeight="1">
      <c r="A140" s="35"/>
      <c r="B140" s="36"/>
      <c r="C140" s="212" t="s">
        <v>169</v>
      </c>
      <c r="D140" s="212" t="s">
        <v>118</v>
      </c>
      <c r="E140" s="213" t="s">
        <v>170</v>
      </c>
      <c r="F140" s="214" t="s">
        <v>171</v>
      </c>
      <c r="G140" s="215" t="s">
        <v>167</v>
      </c>
      <c r="H140" s="216">
        <v>4.1379999999999999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39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122</v>
      </c>
      <c r="AT140" s="224" t="s">
        <v>118</v>
      </c>
      <c r="AU140" s="224" t="s">
        <v>123</v>
      </c>
      <c r="AY140" s="14" t="s">
        <v>115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123</v>
      </c>
      <c r="BK140" s="225">
        <f>ROUND(I140*H140,2)</f>
        <v>0</v>
      </c>
      <c r="BL140" s="14" t="s">
        <v>122</v>
      </c>
      <c r="BM140" s="224" t="s">
        <v>172</v>
      </c>
    </row>
    <row r="141" s="2" customFormat="1" ht="24.15" customHeight="1">
      <c r="A141" s="35"/>
      <c r="B141" s="36"/>
      <c r="C141" s="212" t="s">
        <v>173</v>
      </c>
      <c r="D141" s="212" t="s">
        <v>118</v>
      </c>
      <c r="E141" s="213" t="s">
        <v>174</v>
      </c>
      <c r="F141" s="214" t="s">
        <v>175</v>
      </c>
      <c r="G141" s="215" t="s">
        <v>167</v>
      </c>
      <c r="H141" s="216">
        <v>161.38200000000001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122</v>
      </c>
      <c r="AT141" s="224" t="s">
        <v>118</v>
      </c>
      <c r="AU141" s="224" t="s">
        <v>123</v>
      </c>
      <c r="AY141" s="14" t="s">
        <v>115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123</v>
      </c>
      <c r="BK141" s="225">
        <f>ROUND(I141*H141,2)</f>
        <v>0</v>
      </c>
      <c r="BL141" s="14" t="s">
        <v>122</v>
      </c>
      <c r="BM141" s="224" t="s">
        <v>176</v>
      </c>
    </row>
    <row r="142" s="2" customFormat="1" ht="24.15" customHeight="1">
      <c r="A142" s="35"/>
      <c r="B142" s="36"/>
      <c r="C142" s="212" t="s">
        <v>8</v>
      </c>
      <c r="D142" s="212" t="s">
        <v>118</v>
      </c>
      <c r="E142" s="213" t="s">
        <v>177</v>
      </c>
      <c r="F142" s="214" t="s">
        <v>178</v>
      </c>
      <c r="G142" s="215" t="s">
        <v>167</v>
      </c>
      <c r="H142" s="216">
        <v>4.1379999999999999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39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122</v>
      </c>
      <c r="AT142" s="224" t="s">
        <v>118</v>
      </c>
      <c r="AU142" s="224" t="s">
        <v>123</v>
      </c>
      <c r="AY142" s="14" t="s">
        <v>115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123</v>
      </c>
      <c r="BK142" s="225">
        <f>ROUND(I142*H142,2)</f>
        <v>0</v>
      </c>
      <c r="BL142" s="14" t="s">
        <v>122</v>
      </c>
      <c r="BM142" s="224" t="s">
        <v>179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180</v>
      </c>
      <c r="F143" s="199" t="s">
        <v>181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P144+P146+P150+P154+P165</f>
        <v>0</v>
      </c>
      <c r="Q143" s="204"/>
      <c r="R143" s="205">
        <f>R144+R146+R150+R154+R165</f>
        <v>4.1608182000000005</v>
      </c>
      <c r="S143" s="204"/>
      <c r="T143" s="206">
        <f>T144+T146+T150+T154+T165</f>
        <v>4.1379612000000003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123</v>
      </c>
      <c r="AT143" s="208" t="s">
        <v>72</v>
      </c>
      <c r="AU143" s="208" t="s">
        <v>73</v>
      </c>
      <c r="AY143" s="207" t="s">
        <v>115</v>
      </c>
      <c r="BK143" s="209">
        <f>BK144+BK146+BK150+BK154+BK165</f>
        <v>0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182</v>
      </c>
      <c r="F144" s="210" t="s">
        <v>183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1.48733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123</v>
      </c>
      <c r="AT144" s="208" t="s">
        <v>72</v>
      </c>
      <c r="AU144" s="208" t="s">
        <v>81</v>
      </c>
      <c r="AY144" s="207" t="s">
        <v>115</v>
      </c>
      <c r="BK144" s="209">
        <f>BK145</f>
        <v>0</v>
      </c>
    </row>
    <row r="145" s="2" customFormat="1" ht="24.15" customHeight="1">
      <c r="A145" s="35"/>
      <c r="B145" s="36"/>
      <c r="C145" s="212" t="s">
        <v>184</v>
      </c>
      <c r="D145" s="212" t="s">
        <v>118</v>
      </c>
      <c r="E145" s="213" t="s">
        <v>185</v>
      </c>
      <c r="F145" s="214" t="s">
        <v>186</v>
      </c>
      <c r="G145" s="215" t="s">
        <v>121</v>
      </c>
      <c r="H145" s="216">
        <v>174.97999999999999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39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0.0085000000000000006</v>
      </c>
      <c r="T145" s="223">
        <f>S145*H145</f>
        <v>1.48733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184</v>
      </c>
      <c r="AT145" s="224" t="s">
        <v>118</v>
      </c>
      <c r="AU145" s="224" t="s">
        <v>123</v>
      </c>
      <c r="AY145" s="14" t="s">
        <v>115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123</v>
      </c>
      <c r="BK145" s="225">
        <f>ROUND(I145*H145,2)</f>
        <v>0</v>
      </c>
      <c r="BL145" s="14" t="s">
        <v>184</v>
      </c>
      <c r="BM145" s="224" t="s">
        <v>187</v>
      </c>
    </row>
    <row r="146" s="12" customFormat="1" ht="22.8" customHeight="1">
      <c r="A146" s="12"/>
      <c r="B146" s="196"/>
      <c r="C146" s="197"/>
      <c r="D146" s="198" t="s">
        <v>72</v>
      </c>
      <c r="E146" s="210" t="s">
        <v>188</v>
      </c>
      <c r="F146" s="210" t="s">
        <v>189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SUM(P147:P149)</f>
        <v>0</v>
      </c>
      <c r="Q146" s="204"/>
      <c r="R146" s="205">
        <f>SUM(R147:R149)</f>
        <v>0.75249999999999995</v>
      </c>
      <c r="S146" s="204"/>
      <c r="T146" s="206">
        <f>SUM(T147:T149)</f>
        <v>0.83124999999999993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123</v>
      </c>
      <c r="AT146" s="208" t="s">
        <v>72</v>
      </c>
      <c r="AU146" s="208" t="s">
        <v>81</v>
      </c>
      <c r="AY146" s="207" t="s">
        <v>115</v>
      </c>
      <c r="BK146" s="209">
        <f>SUM(BK147:BK149)</f>
        <v>0</v>
      </c>
    </row>
    <row r="147" s="2" customFormat="1" ht="24.15" customHeight="1">
      <c r="A147" s="35"/>
      <c r="B147" s="36"/>
      <c r="C147" s="212" t="s">
        <v>190</v>
      </c>
      <c r="D147" s="212" t="s">
        <v>118</v>
      </c>
      <c r="E147" s="213" t="s">
        <v>191</v>
      </c>
      <c r="F147" s="214" t="s">
        <v>192</v>
      </c>
      <c r="G147" s="215" t="s">
        <v>121</v>
      </c>
      <c r="H147" s="216">
        <v>87.5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39</v>
      </c>
      <c r="O147" s="88"/>
      <c r="P147" s="222">
        <f>O147*H147</f>
        <v>0</v>
      </c>
      <c r="Q147" s="222">
        <v>0.0086</v>
      </c>
      <c r="R147" s="222">
        <f>Q147*H147</f>
        <v>0.75249999999999995</v>
      </c>
      <c r="S147" s="222">
        <v>0.0094999999999999998</v>
      </c>
      <c r="T147" s="223">
        <f>S147*H147</f>
        <v>0.83124999999999993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184</v>
      </c>
      <c r="AT147" s="224" t="s">
        <v>118</v>
      </c>
      <c r="AU147" s="224" t="s">
        <v>123</v>
      </c>
      <c r="AY147" s="14" t="s">
        <v>115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123</v>
      </c>
      <c r="BK147" s="225">
        <f>ROUND(I147*H147,2)</f>
        <v>0</v>
      </c>
      <c r="BL147" s="14" t="s">
        <v>184</v>
      </c>
      <c r="BM147" s="224" t="s">
        <v>193</v>
      </c>
    </row>
    <row r="148" s="2" customFormat="1" ht="24.15" customHeight="1">
      <c r="A148" s="35"/>
      <c r="B148" s="36"/>
      <c r="C148" s="212" t="s">
        <v>194</v>
      </c>
      <c r="D148" s="212" t="s">
        <v>118</v>
      </c>
      <c r="E148" s="213" t="s">
        <v>195</v>
      </c>
      <c r="F148" s="214" t="s">
        <v>196</v>
      </c>
      <c r="G148" s="215" t="s">
        <v>197</v>
      </c>
      <c r="H148" s="226"/>
      <c r="I148" s="217"/>
      <c r="J148" s="218">
        <f>ROUND(I148*H148,2)</f>
        <v>0</v>
      </c>
      <c r="K148" s="219"/>
      <c r="L148" s="41"/>
      <c r="M148" s="220" t="s">
        <v>1</v>
      </c>
      <c r="N148" s="221" t="s">
        <v>39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184</v>
      </c>
      <c r="AT148" s="224" t="s">
        <v>118</v>
      </c>
      <c r="AU148" s="224" t="s">
        <v>123</v>
      </c>
      <c r="AY148" s="14" t="s">
        <v>115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123</v>
      </c>
      <c r="BK148" s="225">
        <f>ROUND(I148*H148,2)</f>
        <v>0</v>
      </c>
      <c r="BL148" s="14" t="s">
        <v>184</v>
      </c>
      <c r="BM148" s="224" t="s">
        <v>198</v>
      </c>
    </row>
    <row r="149" s="2" customFormat="1" ht="24.15" customHeight="1">
      <c r="A149" s="35"/>
      <c r="B149" s="36"/>
      <c r="C149" s="212" t="s">
        <v>199</v>
      </c>
      <c r="D149" s="212" t="s">
        <v>118</v>
      </c>
      <c r="E149" s="213" t="s">
        <v>200</v>
      </c>
      <c r="F149" s="214" t="s">
        <v>201</v>
      </c>
      <c r="G149" s="215" t="s">
        <v>197</v>
      </c>
      <c r="H149" s="226"/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39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184</v>
      </c>
      <c r="AT149" s="224" t="s">
        <v>118</v>
      </c>
      <c r="AU149" s="224" t="s">
        <v>123</v>
      </c>
      <c r="AY149" s="14" t="s">
        <v>115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123</v>
      </c>
      <c r="BK149" s="225">
        <f>ROUND(I149*H149,2)</f>
        <v>0</v>
      </c>
      <c r="BL149" s="14" t="s">
        <v>184</v>
      </c>
      <c r="BM149" s="224" t="s">
        <v>202</v>
      </c>
    </row>
    <row r="150" s="12" customFormat="1" ht="22.8" customHeight="1">
      <c r="A150" s="12"/>
      <c r="B150" s="196"/>
      <c r="C150" s="197"/>
      <c r="D150" s="198" t="s">
        <v>72</v>
      </c>
      <c r="E150" s="210" t="s">
        <v>203</v>
      </c>
      <c r="F150" s="210" t="s">
        <v>204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SUM(P151:P153)</f>
        <v>0</v>
      </c>
      <c r="Q150" s="204"/>
      <c r="R150" s="205">
        <f>SUM(R151:R153)</f>
        <v>0</v>
      </c>
      <c r="S150" s="204"/>
      <c r="T150" s="206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123</v>
      </c>
      <c r="AT150" s="208" t="s">
        <v>72</v>
      </c>
      <c r="AU150" s="208" t="s">
        <v>81</v>
      </c>
      <c r="AY150" s="207" t="s">
        <v>115</v>
      </c>
      <c r="BK150" s="209">
        <f>SUM(BK151:BK153)</f>
        <v>0</v>
      </c>
    </row>
    <row r="151" s="2" customFormat="1" ht="24.15" customHeight="1">
      <c r="A151" s="35"/>
      <c r="B151" s="36"/>
      <c r="C151" s="212" t="s">
        <v>205</v>
      </c>
      <c r="D151" s="212" t="s">
        <v>118</v>
      </c>
      <c r="E151" s="213" t="s">
        <v>206</v>
      </c>
      <c r="F151" s="214" t="s">
        <v>207</v>
      </c>
      <c r="G151" s="215" t="s">
        <v>158</v>
      </c>
      <c r="H151" s="216">
        <v>1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39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184</v>
      </c>
      <c r="AT151" s="224" t="s">
        <v>118</v>
      </c>
      <c r="AU151" s="224" t="s">
        <v>123</v>
      </c>
      <c r="AY151" s="14" t="s">
        <v>115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123</v>
      </c>
      <c r="BK151" s="225">
        <f>ROUND(I151*H151,2)</f>
        <v>0</v>
      </c>
      <c r="BL151" s="14" t="s">
        <v>184</v>
      </c>
      <c r="BM151" s="224" t="s">
        <v>208</v>
      </c>
    </row>
    <row r="152" s="2" customFormat="1" ht="24.15" customHeight="1">
      <c r="A152" s="35"/>
      <c r="B152" s="36"/>
      <c r="C152" s="212" t="s">
        <v>7</v>
      </c>
      <c r="D152" s="212" t="s">
        <v>118</v>
      </c>
      <c r="E152" s="213" t="s">
        <v>209</v>
      </c>
      <c r="F152" s="214" t="s">
        <v>210</v>
      </c>
      <c r="G152" s="215" t="s">
        <v>197</v>
      </c>
      <c r="H152" s="226"/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39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184</v>
      </c>
      <c r="AT152" s="224" t="s">
        <v>118</v>
      </c>
      <c r="AU152" s="224" t="s">
        <v>123</v>
      </c>
      <c r="AY152" s="14" t="s">
        <v>115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123</v>
      </c>
      <c r="BK152" s="225">
        <f>ROUND(I152*H152,2)</f>
        <v>0</v>
      </c>
      <c r="BL152" s="14" t="s">
        <v>184</v>
      </c>
      <c r="BM152" s="224" t="s">
        <v>211</v>
      </c>
    </row>
    <row r="153" s="2" customFormat="1" ht="24.15" customHeight="1">
      <c r="A153" s="35"/>
      <c r="B153" s="36"/>
      <c r="C153" s="212" t="s">
        <v>212</v>
      </c>
      <c r="D153" s="212" t="s">
        <v>118</v>
      </c>
      <c r="E153" s="213" t="s">
        <v>213</v>
      </c>
      <c r="F153" s="214" t="s">
        <v>214</v>
      </c>
      <c r="G153" s="215" t="s">
        <v>197</v>
      </c>
      <c r="H153" s="226"/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39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184</v>
      </c>
      <c r="AT153" s="224" t="s">
        <v>118</v>
      </c>
      <c r="AU153" s="224" t="s">
        <v>123</v>
      </c>
      <c r="AY153" s="14" t="s">
        <v>115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123</v>
      </c>
      <c r="BK153" s="225">
        <f>ROUND(I153*H153,2)</f>
        <v>0</v>
      </c>
      <c r="BL153" s="14" t="s">
        <v>184</v>
      </c>
      <c r="BM153" s="224" t="s">
        <v>215</v>
      </c>
    </row>
    <row r="154" s="12" customFormat="1" ht="22.8" customHeight="1">
      <c r="A154" s="12"/>
      <c r="B154" s="196"/>
      <c r="C154" s="197"/>
      <c r="D154" s="198" t="s">
        <v>72</v>
      </c>
      <c r="E154" s="210" t="s">
        <v>216</v>
      </c>
      <c r="F154" s="210" t="s">
        <v>217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SUM(P155:P164)</f>
        <v>0</v>
      </c>
      <c r="Q154" s="204"/>
      <c r="R154" s="205">
        <f>SUM(R155:R164)</f>
        <v>1.9970722000000001</v>
      </c>
      <c r="S154" s="204"/>
      <c r="T154" s="206">
        <f>SUM(T155:T164)</f>
        <v>0.78000000000000003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123</v>
      </c>
      <c r="AT154" s="208" t="s">
        <v>72</v>
      </c>
      <c r="AU154" s="208" t="s">
        <v>81</v>
      </c>
      <c r="AY154" s="207" t="s">
        <v>115</v>
      </c>
      <c r="BK154" s="209">
        <f>SUM(BK155:BK164)</f>
        <v>0</v>
      </c>
    </row>
    <row r="155" s="2" customFormat="1" ht="14.4" customHeight="1">
      <c r="A155" s="35"/>
      <c r="B155" s="36"/>
      <c r="C155" s="212" t="s">
        <v>218</v>
      </c>
      <c r="D155" s="212" t="s">
        <v>118</v>
      </c>
      <c r="E155" s="213" t="s">
        <v>219</v>
      </c>
      <c r="F155" s="214" t="s">
        <v>220</v>
      </c>
      <c r="G155" s="215" t="s">
        <v>121</v>
      </c>
      <c r="H155" s="216">
        <v>52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39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0.014999999999999999</v>
      </c>
      <c r="T155" s="223">
        <f>S155*H155</f>
        <v>0.78000000000000003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184</v>
      </c>
      <c r="AT155" s="224" t="s">
        <v>118</v>
      </c>
      <c r="AU155" s="224" t="s">
        <v>123</v>
      </c>
      <c r="AY155" s="14" t="s">
        <v>115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123</v>
      </c>
      <c r="BK155" s="225">
        <f>ROUND(I155*H155,2)</f>
        <v>0</v>
      </c>
      <c r="BL155" s="14" t="s">
        <v>184</v>
      </c>
      <c r="BM155" s="224" t="s">
        <v>221</v>
      </c>
    </row>
    <row r="156" s="2" customFormat="1" ht="24.15" customHeight="1">
      <c r="A156" s="35"/>
      <c r="B156" s="36"/>
      <c r="C156" s="212" t="s">
        <v>222</v>
      </c>
      <c r="D156" s="212" t="s">
        <v>118</v>
      </c>
      <c r="E156" s="213" t="s">
        <v>223</v>
      </c>
      <c r="F156" s="214" t="s">
        <v>224</v>
      </c>
      <c r="G156" s="215" t="s">
        <v>121</v>
      </c>
      <c r="H156" s="216">
        <v>52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39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184</v>
      </c>
      <c r="AT156" s="224" t="s">
        <v>118</v>
      </c>
      <c r="AU156" s="224" t="s">
        <v>123</v>
      </c>
      <c r="AY156" s="14" t="s">
        <v>115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123</v>
      </c>
      <c r="BK156" s="225">
        <f>ROUND(I156*H156,2)</f>
        <v>0</v>
      </c>
      <c r="BL156" s="14" t="s">
        <v>184</v>
      </c>
      <c r="BM156" s="224" t="s">
        <v>225</v>
      </c>
    </row>
    <row r="157" s="2" customFormat="1" ht="14.4" customHeight="1">
      <c r="A157" s="35"/>
      <c r="B157" s="36"/>
      <c r="C157" s="227" t="s">
        <v>226</v>
      </c>
      <c r="D157" s="227" t="s">
        <v>227</v>
      </c>
      <c r="E157" s="228" t="s">
        <v>228</v>
      </c>
      <c r="F157" s="229" t="s">
        <v>229</v>
      </c>
      <c r="G157" s="230" t="s">
        <v>230</v>
      </c>
      <c r="H157" s="231">
        <v>1.4299999999999999</v>
      </c>
      <c r="I157" s="232"/>
      <c r="J157" s="233">
        <f>ROUND(I157*H157,2)</f>
        <v>0</v>
      </c>
      <c r="K157" s="234"/>
      <c r="L157" s="235"/>
      <c r="M157" s="236" t="s">
        <v>1</v>
      </c>
      <c r="N157" s="237" t="s">
        <v>39</v>
      </c>
      <c r="O157" s="88"/>
      <c r="P157" s="222">
        <f>O157*H157</f>
        <v>0</v>
      </c>
      <c r="Q157" s="222">
        <v>0.55000000000000004</v>
      </c>
      <c r="R157" s="222">
        <f>Q157*H157</f>
        <v>0.78649999999999998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231</v>
      </c>
      <c r="AT157" s="224" t="s">
        <v>227</v>
      </c>
      <c r="AU157" s="224" t="s">
        <v>123</v>
      </c>
      <c r="AY157" s="14" t="s">
        <v>115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123</v>
      </c>
      <c r="BK157" s="225">
        <f>ROUND(I157*H157,2)</f>
        <v>0</v>
      </c>
      <c r="BL157" s="14" t="s">
        <v>184</v>
      </c>
      <c r="BM157" s="224" t="s">
        <v>232</v>
      </c>
    </row>
    <row r="158" s="2" customFormat="1" ht="24.15" customHeight="1">
      <c r="A158" s="35"/>
      <c r="B158" s="36"/>
      <c r="C158" s="212" t="s">
        <v>233</v>
      </c>
      <c r="D158" s="212" t="s">
        <v>118</v>
      </c>
      <c r="E158" s="213" t="s">
        <v>234</v>
      </c>
      <c r="F158" s="214" t="s">
        <v>235</v>
      </c>
      <c r="G158" s="215" t="s">
        <v>230</v>
      </c>
      <c r="H158" s="216">
        <v>1.4299999999999999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39</v>
      </c>
      <c r="O158" s="88"/>
      <c r="P158" s="222">
        <f>O158*H158</f>
        <v>0</v>
      </c>
      <c r="Q158" s="222">
        <v>0.00122</v>
      </c>
      <c r="R158" s="222">
        <f>Q158*H158</f>
        <v>0.0017445999999999998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184</v>
      </c>
      <c r="AT158" s="224" t="s">
        <v>118</v>
      </c>
      <c r="AU158" s="224" t="s">
        <v>123</v>
      </c>
      <c r="AY158" s="14" t="s">
        <v>115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123</v>
      </c>
      <c r="BK158" s="225">
        <f>ROUND(I158*H158,2)</f>
        <v>0</v>
      </c>
      <c r="BL158" s="14" t="s">
        <v>184</v>
      </c>
      <c r="BM158" s="224" t="s">
        <v>236</v>
      </c>
    </row>
    <row r="159" s="2" customFormat="1" ht="24.15" customHeight="1">
      <c r="A159" s="35"/>
      <c r="B159" s="36"/>
      <c r="C159" s="212" t="s">
        <v>237</v>
      </c>
      <c r="D159" s="212" t="s">
        <v>118</v>
      </c>
      <c r="E159" s="213" t="s">
        <v>238</v>
      </c>
      <c r="F159" s="214" t="s">
        <v>239</v>
      </c>
      <c r="G159" s="215" t="s">
        <v>121</v>
      </c>
      <c r="H159" s="216">
        <v>174.97999999999999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39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184</v>
      </c>
      <c r="AT159" s="224" t="s">
        <v>118</v>
      </c>
      <c r="AU159" s="224" t="s">
        <v>123</v>
      </c>
      <c r="AY159" s="14" t="s">
        <v>115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123</v>
      </c>
      <c r="BK159" s="225">
        <f>ROUND(I159*H159,2)</f>
        <v>0</v>
      </c>
      <c r="BL159" s="14" t="s">
        <v>184</v>
      </c>
      <c r="BM159" s="224" t="s">
        <v>240</v>
      </c>
    </row>
    <row r="160" s="2" customFormat="1" ht="14.4" customHeight="1">
      <c r="A160" s="35"/>
      <c r="B160" s="36"/>
      <c r="C160" s="212" t="s">
        <v>241</v>
      </c>
      <c r="D160" s="212" t="s">
        <v>118</v>
      </c>
      <c r="E160" s="213" t="s">
        <v>242</v>
      </c>
      <c r="F160" s="214" t="s">
        <v>243</v>
      </c>
      <c r="G160" s="215" t="s">
        <v>146</v>
      </c>
      <c r="H160" s="216">
        <v>190.59999999999999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39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184</v>
      </c>
      <c r="AT160" s="224" t="s">
        <v>118</v>
      </c>
      <c r="AU160" s="224" t="s">
        <v>123</v>
      </c>
      <c r="AY160" s="14" t="s">
        <v>115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123</v>
      </c>
      <c r="BK160" s="225">
        <f>ROUND(I160*H160,2)</f>
        <v>0</v>
      </c>
      <c r="BL160" s="14" t="s">
        <v>184</v>
      </c>
      <c r="BM160" s="224" t="s">
        <v>244</v>
      </c>
    </row>
    <row r="161" s="2" customFormat="1" ht="14.4" customHeight="1">
      <c r="A161" s="35"/>
      <c r="B161" s="36"/>
      <c r="C161" s="227" t="s">
        <v>245</v>
      </c>
      <c r="D161" s="227" t="s">
        <v>227</v>
      </c>
      <c r="E161" s="228" t="s">
        <v>246</v>
      </c>
      <c r="F161" s="229" t="s">
        <v>247</v>
      </c>
      <c r="G161" s="230" t="s">
        <v>230</v>
      </c>
      <c r="H161" s="231">
        <v>2.0499999999999998</v>
      </c>
      <c r="I161" s="232"/>
      <c r="J161" s="233">
        <f>ROUND(I161*H161,2)</f>
        <v>0</v>
      </c>
      <c r="K161" s="234"/>
      <c r="L161" s="235"/>
      <c r="M161" s="236" t="s">
        <v>1</v>
      </c>
      <c r="N161" s="237" t="s">
        <v>39</v>
      </c>
      <c r="O161" s="88"/>
      <c r="P161" s="222">
        <f>O161*H161</f>
        <v>0</v>
      </c>
      <c r="Q161" s="222">
        <v>0.55000000000000004</v>
      </c>
      <c r="R161" s="222">
        <f>Q161*H161</f>
        <v>1.1275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231</v>
      </c>
      <c r="AT161" s="224" t="s">
        <v>227</v>
      </c>
      <c r="AU161" s="224" t="s">
        <v>123</v>
      </c>
      <c r="AY161" s="14" t="s">
        <v>115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123</v>
      </c>
      <c r="BK161" s="225">
        <f>ROUND(I161*H161,2)</f>
        <v>0</v>
      </c>
      <c r="BL161" s="14" t="s">
        <v>184</v>
      </c>
      <c r="BM161" s="224" t="s">
        <v>248</v>
      </c>
    </row>
    <row r="162" s="2" customFormat="1" ht="24.15" customHeight="1">
      <c r="A162" s="35"/>
      <c r="B162" s="36"/>
      <c r="C162" s="212" t="s">
        <v>249</v>
      </c>
      <c r="D162" s="212" t="s">
        <v>118</v>
      </c>
      <c r="E162" s="213" t="s">
        <v>250</v>
      </c>
      <c r="F162" s="214" t="s">
        <v>251</v>
      </c>
      <c r="G162" s="215" t="s">
        <v>230</v>
      </c>
      <c r="H162" s="216">
        <v>3.48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39</v>
      </c>
      <c r="O162" s="88"/>
      <c r="P162" s="222">
        <f>O162*H162</f>
        <v>0</v>
      </c>
      <c r="Q162" s="222">
        <v>0.023369999999999998</v>
      </c>
      <c r="R162" s="222">
        <f>Q162*H162</f>
        <v>0.0813276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184</v>
      </c>
      <c r="AT162" s="224" t="s">
        <v>118</v>
      </c>
      <c r="AU162" s="224" t="s">
        <v>123</v>
      </c>
      <c r="AY162" s="14" t="s">
        <v>115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123</v>
      </c>
      <c r="BK162" s="225">
        <f>ROUND(I162*H162,2)</f>
        <v>0</v>
      </c>
      <c r="BL162" s="14" t="s">
        <v>184</v>
      </c>
      <c r="BM162" s="224" t="s">
        <v>252</v>
      </c>
    </row>
    <row r="163" s="2" customFormat="1" ht="24.15" customHeight="1">
      <c r="A163" s="35"/>
      <c r="B163" s="36"/>
      <c r="C163" s="212" t="s">
        <v>253</v>
      </c>
      <c r="D163" s="212" t="s">
        <v>118</v>
      </c>
      <c r="E163" s="213" t="s">
        <v>254</v>
      </c>
      <c r="F163" s="214" t="s">
        <v>255</v>
      </c>
      <c r="G163" s="215" t="s">
        <v>197</v>
      </c>
      <c r="H163" s="226"/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39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184</v>
      </c>
      <c r="AT163" s="224" t="s">
        <v>118</v>
      </c>
      <c r="AU163" s="224" t="s">
        <v>123</v>
      </c>
      <c r="AY163" s="14" t="s">
        <v>115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123</v>
      </c>
      <c r="BK163" s="225">
        <f>ROUND(I163*H163,2)</f>
        <v>0</v>
      </c>
      <c r="BL163" s="14" t="s">
        <v>184</v>
      </c>
      <c r="BM163" s="224" t="s">
        <v>256</v>
      </c>
    </row>
    <row r="164" s="2" customFormat="1" ht="24.15" customHeight="1">
      <c r="A164" s="35"/>
      <c r="B164" s="36"/>
      <c r="C164" s="212" t="s">
        <v>231</v>
      </c>
      <c r="D164" s="212" t="s">
        <v>118</v>
      </c>
      <c r="E164" s="213" t="s">
        <v>257</v>
      </c>
      <c r="F164" s="214" t="s">
        <v>258</v>
      </c>
      <c r="G164" s="215" t="s">
        <v>197</v>
      </c>
      <c r="H164" s="226"/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39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184</v>
      </c>
      <c r="AT164" s="224" t="s">
        <v>118</v>
      </c>
      <c r="AU164" s="224" t="s">
        <v>123</v>
      </c>
      <c r="AY164" s="14" t="s">
        <v>115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123</v>
      </c>
      <c r="BK164" s="225">
        <f>ROUND(I164*H164,2)</f>
        <v>0</v>
      </c>
      <c r="BL164" s="14" t="s">
        <v>184</v>
      </c>
      <c r="BM164" s="224" t="s">
        <v>259</v>
      </c>
    </row>
    <row r="165" s="12" customFormat="1" ht="22.8" customHeight="1">
      <c r="A165" s="12"/>
      <c r="B165" s="196"/>
      <c r="C165" s="197"/>
      <c r="D165" s="198" t="s">
        <v>72</v>
      </c>
      <c r="E165" s="210" t="s">
        <v>260</v>
      </c>
      <c r="F165" s="210" t="s">
        <v>261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SUM(P166:P186)</f>
        <v>0</v>
      </c>
      <c r="Q165" s="204"/>
      <c r="R165" s="205">
        <f>SUM(R166:R186)</f>
        <v>1.411246</v>
      </c>
      <c r="S165" s="204"/>
      <c r="T165" s="206">
        <f>SUM(T166:T186)</f>
        <v>1.0393812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123</v>
      </c>
      <c r="AT165" s="208" t="s">
        <v>72</v>
      </c>
      <c r="AU165" s="208" t="s">
        <v>81</v>
      </c>
      <c r="AY165" s="207" t="s">
        <v>115</v>
      </c>
      <c r="BK165" s="209">
        <f>SUM(BK166:BK186)</f>
        <v>0</v>
      </c>
    </row>
    <row r="166" s="2" customFormat="1" ht="14.4" customHeight="1">
      <c r="A166" s="35"/>
      <c r="B166" s="36"/>
      <c r="C166" s="212" t="s">
        <v>262</v>
      </c>
      <c r="D166" s="212" t="s">
        <v>118</v>
      </c>
      <c r="E166" s="213" t="s">
        <v>263</v>
      </c>
      <c r="F166" s="214" t="s">
        <v>264</v>
      </c>
      <c r="G166" s="215" t="s">
        <v>121</v>
      </c>
      <c r="H166" s="216">
        <v>174.97999999999999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39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0.00594</v>
      </c>
      <c r="T166" s="223">
        <f>S166*H166</f>
        <v>1.0393812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184</v>
      </c>
      <c r="AT166" s="224" t="s">
        <v>118</v>
      </c>
      <c r="AU166" s="224" t="s">
        <v>123</v>
      </c>
      <c r="AY166" s="14" t="s">
        <v>115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123</v>
      </c>
      <c r="BK166" s="225">
        <f>ROUND(I166*H166,2)</f>
        <v>0</v>
      </c>
      <c r="BL166" s="14" t="s">
        <v>184</v>
      </c>
      <c r="BM166" s="224" t="s">
        <v>265</v>
      </c>
    </row>
    <row r="167" s="2" customFormat="1" ht="62.7" customHeight="1">
      <c r="A167" s="35"/>
      <c r="B167" s="36"/>
      <c r="C167" s="212" t="s">
        <v>266</v>
      </c>
      <c r="D167" s="212" t="s">
        <v>118</v>
      </c>
      <c r="E167" s="213" t="s">
        <v>267</v>
      </c>
      <c r="F167" s="214" t="s">
        <v>268</v>
      </c>
      <c r="G167" s="215" t="s">
        <v>121</v>
      </c>
      <c r="H167" s="216">
        <v>180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39</v>
      </c>
      <c r="O167" s="88"/>
      <c r="P167" s="222">
        <f>O167*H167</f>
        <v>0</v>
      </c>
      <c r="Q167" s="222">
        <v>0.0066</v>
      </c>
      <c r="R167" s="222">
        <f>Q167*H167</f>
        <v>1.1879999999999999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184</v>
      </c>
      <c r="AT167" s="224" t="s">
        <v>118</v>
      </c>
      <c r="AU167" s="224" t="s">
        <v>123</v>
      </c>
      <c r="AY167" s="14" t="s">
        <v>115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123</v>
      </c>
      <c r="BK167" s="225">
        <f>ROUND(I167*H167,2)</f>
        <v>0</v>
      </c>
      <c r="BL167" s="14" t="s">
        <v>184</v>
      </c>
      <c r="BM167" s="224" t="s">
        <v>269</v>
      </c>
    </row>
    <row r="168" s="2" customFormat="1" ht="24.15" customHeight="1">
      <c r="A168" s="35"/>
      <c r="B168" s="36"/>
      <c r="C168" s="212" t="s">
        <v>270</v>
      </c>
      <c r="D168" s="212" t="s">
        <v>118</v>
      </c>
      <c r="E168" s="213" t="s">
        <v>271</v>
      </c>
      <c r="F168" s="214" t="s">
        <v>272</v>
      </c>
      <c r="G168" s="215" t="s">
        <v>158</v>
      </c>
      <c r="H168" s="216">
        <v>1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39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184</v>
      </c>
      <c r="AT168" s="224" t="s">
        <v>118</v>
      </c>
      <c r="AU168" s="224" t="s">
        <v>123</v>
      </c>
      <c r="AY168" s="14" t="s">
        <v>115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123</v>
      </c>
      <c r="BK168" s="225">
        <f>ROUND(I168*H168,2)</f>
        <v>0</v>
      </c>
      <c r="BL168" s="14" t="s">
        <v>184</v>
      </c>
      <c r="BM168" s="224" t="s">
        <v>273</v>
      </c>
    </row>
    <row r="169" s="2" customFormat="1" ht="24.15" customHeight="1">
      <c r="A169" s="35"/>
      <c r="B169" s="36"/>
      <c r="C169" s="212" t="s">
        <v>274</v>
      </c>
      <c r="D169" s="212" t="s">
        <v>118</v>
      </c>
      <c r="E169" s="213" t="s">
        <v>275</v>
      </c>
      <c r="F169" s="214" t="s">
        <v>276</v>
      </c>
      <c r="G169" s="215" t="s">
        <v>121</v>
      </c>
      <c r="H169" s="216">
        <v>174.97999999999999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39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184</v>
      </c>
      <c r="AT169" s="224" t="s">
        <v>118</v>
      </c>
      <c r="AU169" s="224" t="s">
        <v>123</v>
      </c>
      <c r="AY169" s="14" t="s">
        <v>115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123</v>
      </c>
      <c r="BK169" s="225">
        <f>ROUND(I169*H169,2)</f>
        <v>0</v>
      </c>
      <c r="BL169" s="14" t="s">
        <v>184</v>
      </c>
      <c r="BM169" s="224" t="s">
        <v>277</v>
      </c>
    </row>
    <row r="170" s="2" customFormat="1" ht="37.8" customHeight="1">
      <c r="A170" s="35"/>
      <c r="B170" s="36"/>
      <c r="C170" s="227" t="s">
        <v>278</v>
      </c>
      <c r="D170" s="227" t="s">
        <v>227</v>
      </c>
      <c r="E170" s="228" t="s">
        <v>279</v>
      </c>
      <c r="F170" s="229" t="s">
        <v>280</v>
      </c>
      <c r="G170" s="230" t="s">
        <v>121</v>
      </c>
      <c r="H170" s="231">
        <v>225</v>
      </c>
      <c r="I170" s="232"/>
      <c r="J170" s="233">
        <f>ROUND(I170*H170,2)</f>
        <v>0</v>
      </c>
      <c r="K170" s="234"/>
      <c r="L170" s="235"/>
      <c r="M170" s="236" t="s">
        <v>1</v>
      </c>
      <c r="N170" s="237" t="s">
        <v>39</v>
      </c>
      <c r="O170" s="88"/>
      <c r="P170" s="222">
        <f>O170*H170</f>
        <v>0</v>
      </c>
      <c r="Q170" s="222">
        <v>0.00018000000000000001</v>
      </c>
      <c r="R170" s="222">
        <f>Q170*H170</f>
        <v>0.040500000000000001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231</v>
      </c>
      <c r="AT170" s="224" t="s">
        <v>227</v>
      </c>
      <c r="AU170" s="224" t="s">
        <v>123</v>
      </c>
      <c r="AY170" s="14" t="s">
        <v>115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123</v>
      </c>
      <c r="BK170" s="225">
        <f>ROUND(I170*H170,2)</f>
        <v>0</v>
      </c>
      <c r="BL170" s="14" t="s">
        <v>184</v>
      </c>
      <c r="BM170" s="224" t="s">
        <v>281</v>
      </c>
    </row>
    <row r="171" s="2" customFormat="1" ht="37.8" customHeight="1">
      <c r="A171" s="35"/>
      <c r="B171" s="36"/>
      <c r="C171" s="212" t="s">
        <v>282</v>
      </c>
      <c r="D171" s="212" t="s">
        <v>118</v>
      </c>
      <c r="E171" s="213" t="s">
        <v>283</v>
      </c>
      <c r="F171" s="214" t="s">
        <v>284</v>
      </c>
      <c r="G171" s="215" t="s">
        <v>146</v>
      </c>
      <c r="H171" s="216">
        <v>25.600000000000001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39</v>
      </c>
      <c r="O171" s="88"/>
      <c r="P171" s="222">
        <f>O171*H171</f>
        <v>0</v>
      </c>
      <c r="Q171" s="222">
        <v>0.0022300000000000002</v>
      </c>
      <c r="R171" s="222">
        <f>Q171*H171</f>
        <v>0.057088000000000007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184</v>
      </c>
      <c r="AT171" s="224" t="s">
        <v>118</v>
      </c>
      <c r="AU171" s="224" t="s">
        <v>123</v>
      </c>
      <c r="AY171" s="14" t="s">
        <v>115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123</v>
      </c>
      <c r="BK171" s="225">
        <f>ROUND(I171*H171,2)</f>
        <v>0</v>
      </c>
      <c r="BL171" s="14" t="s">
        <v>184</v>
      </c>
      <c r="BM171" s="224" t="s">
        <v>285</v>
      </c>
    </row>
    <row r="172" s="2" customFormat="1" ht="37.8" customHeight="1">
      <c r="A172" s="35"/>
      <c r="B172" s="36"/>
      <c r="C172" s="212" t="s">
        <v>286</v>
      </c>
      <c r="D172" s="212" t="s">
        <v>118</v>
      </c>
      <c r="E172" s="213" t="s">
        <v>287</v>
      </c>
      <c r="F172" s="214" t="s">
        <v>288</v>
      </c>
      <c r="G172" s="215" t="s">
        <v>146</v>
      </c>
      <c r="H172" s="216">
        <v>35.100000000000001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39</v>
      </c>
      <c r="O172" s="88"/>
      <c r="P172" s="222">
        <f>O172*H172</f>
        <v>0</v>
      </c>
      <c r="Q172" s="222">
        <v>0.0035799999999999998</v>
      </c>
      <c r="R172" s="222">
        <f>Q172*H172</f>
        <v>0.12565799999999999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184</v>
      </c>
      <c r="AT172" s="224" t="s">
        <v>118</v>
      </c>
      <c r="AU172" s="224" t="s">
        <v>123</v>
      </c>
      <c r="AY172" s="14" t="s">
        <v>115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123</v>
      </c>
      <c r="BK172" s="225">
        <f>ROUND(I172*H172,2)</f>
        <v>0</v>
      </c>
      <c r="BL172" s="14" t="s">
        <v>184</v>
      </c>
      <c r="BM172" s="224" t="s">
        <v>289</v>
      </c>
    </row>
    <row r="173" s="2" customFormat="1" ht="24.15" customHeight="1">
      <c r="A173" s="35"/>
      <c r="B173" s="36"/>
      <c r="C173" s="212" t="s">
        <v>290</v>
      </c>
      <c r="D173" s="212" t="s">
        <v>118</v>
      </c>
      <c r="E173" s="213" t="s">
        <v>291</v>
      </c>
      <c r="F173" s="214" t="s">
        <v>292</v>
      </c>
      <c r="G173" s="215" t="s">
        <v>293</v>
      </c>
      <c r="H173" s="216">
        <v>4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39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184</v>
      </c>
      <c r="AT173" s="224" t="s">
        <v>118</v>
      </c>
      <c r="AU173" s="224" t="s">
        <v>123</v>
      </c>
      <c r="AY173" s="14" t="s">
        <v>115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123</v>
      </c>
      <c r="BK173" s="225">
        <f>ROUND(I173*H173,2)</f>
        <v>0</v>
      </c>
      <c r="BL173" s="14" t="s">
        <v>184</v>
      </c>
      <c r="BM173" s="224" t="s">
        <v>294</v>
      </c>
    </row>
    <row r="174" s="2" customFormat="1" ht="24.15" customHeight="1">
      <c r="A174" s="35"/>
      <c r="B174" s="36"/>
      <c r="C174" s="212" t="s">
        <v>295</v>
      </c>
      <c r="D174" s="212" t="s">
        <v>118</v>
      </c>
      <c r="E174" s="213" t="s">
        <v>296</v>
      </c>
      <c r="F174" s="214" t="s">
        <v>297</v>
      </c>
      <c r="G174" s="215" t="s">
        <v>293</v>
      </c>
      <c r="H174" s="216">
        <v>3</v>
      </c>
      <c r="I174" s="217"/>
      <c r="J174" s="218">
        <f>ROUND(I174*H174,2)</f>
        <v>0</v>
      </c>
      <c r="K174" s="219"/>
      <c r="L174" s="41"/>
      <c r="M174" s="220" t="s">
        <v>1</v>
      </c>
      <c r="N174" s="221" t="s">
        <v>39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184</v>
      </c>
      <c r="AT174" s="224" t="s">
        <v>118</v>
      </c>
      <c r="AU174" s="224" t="s">
        <v>123</v>
      </c>
      <c r="AY174" s="14" t="s">
        <v>115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123</v>
      </c>
      <c r="BK174" s="225">
        <f>ROUND(I174*H174,2)</f>
        <v>0</v>
      </c>
      <c r="BL174" s="14" t="s">
        <v>184</v>
      </c>
      <c r="BM174" s="224" t="s">
        <v>298</v>
      </c>
    </row>
    <row r="175" s="2" customFormat="1" ht="37.8" customHeight="1">
      <c r="A175" s="35"/>
      <c r="B175" s="36"/>
      <c r="C175" s="212" t="s">
        <v>299</v>
      </c>
      <c r="D175" s="212" t="s">
        <v>118</v>
      </c>
      <c r="E175" s="213" t="s">
        <v>300</v>
      </c>
      <c r="F175" s="214" t="s">
        <v>301</v>
      </c>
      <c r="G175" s="215" t="s">
        <v>293</v>
      </c>
      <c r="H175" s="216">
        <v>1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39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184</v>
      </c>
      <c r="AT175" s="224" t="s">
        <v>118</v>
      </c>
      <c r="AU175" s="224" t="s">
        <v>123</v>
      </c>
      <c r="AY175" s="14" t="s">
        <v>115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123</v>
      </c>
      <c r="BK175" s="225">
        <f>ROUND(I175*H175,2)</f>
        <v>0</v>
      </c>
      <c r="BL175" s="14" t="s">
        <v>184</v>
      </c>
      <c r="BM175" s="224" t="s">
        <v>302</v>
      </c>
    </row>
    <row r="176" s="2" customFormat="1" ht="24.15" customHeight="1">
      <c r="A176" s="35"/>
      <c r="B176" s="36"/>
      <c r="C176" s="212" t="s">
        <v>303</v>
      </c>
      <c r="D176" s="212" t="s">
        <v>118</v>
      </c>
      <c r="E176" s="213" t="s">
        <v>304</v>
      </c>
      <c r="F176" s="214" t="s">
        <v>305</v>
      </c>
      <c r="G176" s="215" t="s">
        <v>158</v>
      </c>
      <c r="H176" s="216">
        <v>1</v>
      </c>
      <c r="I176" s="217"/>
      <c r="J176" s="218">
        <f>ROUND(I176*H176,2)</f>
        <v>0</v>
      </c>
      <c r="K176" s="219"/>
      <c r="L176" s="41"/>
      <c r="M176" s="220" t="s">
        <v>1</v>
      </c>
      <c r="N176" s="221" t="s">
        <v>39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184</v>
      </c>
      <c r="AT176" s="224" t="s">
        <v>118</v>
      </c>
      <c r="AU176" s="224" t="s">
        <v>123</v>
      </c>
      <c r="AY176" s="14" t="s">
        <v>115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123</v>
      </c>
      <c r="BK176" s="225">
        <f>ROUND(I176*H176,2)</f>
        <v>0</v>
      </c>
      <c r="BL176" s="14" t="s">
        <v>184</v>
      </c>
      <c r="BM176" s="224" t="s">
        <v>306</v>
      </c>
    </row>
    <row r="177" s="2" customFormat="1" ht="24.15" customHeight="1">
      <c r="A177" s="35"/>
      <c r="B177" s="36"/>
      <c r="C177" s="212" t="s">
        <v>307</v>
      </c>
      <c r="D177" s="212" t="s">
        <v>118</v>
      </c>
      <c r="E177" s="213" t="s">
        <v>308</v>
      </c>
      <c r="F177" s="214" t="s">
        <v>309</v>
      </c>
      <c r="G177" s="215" t="s">
        <v>158</v>
      </c>
      <c r="H177" s="216">
        <v>1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39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184</v>
      </c>
      <c r="AT177" s="224" t="s">
        <v>118</v>
      </c>
      <c r="AU177" s="224" t="s">
        <v>123</v>
      </c>
      <c r="AY177" s="14" t="s">
        <v>115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123</v>
      </c>
      <c r="BK177" s="225">
        <f>ROUND(I177*H177,2)</f>
        <v>0</v>
      </c>
      <c r="BL177" s="14" t="s">
        <v>184</v>
      </c>
      <c r="BM177" s="224" t="s">
        <v>310</v>
      </c>
    </row>
    <row r="178" s="2" customFormat="1" ht="24.15" customHeight="1">
      <c r="A178" s="35"/>
      <c r="B178" s="36"/>
      <c r="C178" s="212" t="s">
        <v>311</v>
      </c>
      <c r="D178" s="212" t="s">
        <v>118</v>
      </c>
      <c r="E178" s="213" t="s">
        <v>312</v>
      </c>
      <c r="F178" s="214" t="s">
        <v>313</v>
      </c>
      <c r="G178" s="215" t="s">
        <v>158</v>
      </c>
      <c r="H178" s="216">
        <v>1</v>
      </c>
      <c r="I178" s="217"/>
      <c r="J178" s="218">
        <f>ROUND(I178*H178,2)</f>
        <v>0</v>
      </c>
      <c r="K178" s="219"/>
      <c r="L178" s="41"/>
      <c r="M178" s="220" t="s">
        <v>1</v>
      </c>
      <c r="N178" s="221" t="s">
        <v>39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184</v>
      </c>
      <c r="AT178" s="224" t="s">
        <v>118</v>
      </c>
      <c r="AU178" s="224" t="s">
        <v>123</v>
      </c>
      <c r="AY178" s="14" t="s">
        <v>115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123</v>
      </c>
      <c r="BK178" s="225">
        <f>ROUND(I178*H178,2)</f>
        <v>0</v>
      </c>
      <c r="BL178" s="14" t="s">
        <v>184</v>
      </c>
      <c r="BM178" s="224" t="s">
        <v>314</v>
      </c>
    </row>
    <row r="179" s="2" customFormat="1" ht="24.15" customHeight="1">
      <c r="A179" s="35"/>
      <c r="B179" s="36"/>
      <c r="C179" s="212" t="s">
        <v>315</v>
      </c>
      <c r="D179" s="212" t="s">
        <v>118</v>
      </c>
      <c r="E179" s="213" t="s">
        <v>316</v>
      </c>
      <c r="F179" s="214" t="s">
        <v>317</v>
      </c>
      <c r="G179" s="215" t="s">
        <v>158</v>
      </c>
      <c r="H179" s="216">
        <v>1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39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184</v>
      </c>
      <c r="AT179" s="224" t="s">
        <v>118</v>
      </c>
      <c r="AU179" s="224" t="s">
        <v>123</v>
      </c>
      <c r="AY179" s="14" t="s">
        <v>115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123</v>
      </c>
      <c r="BK179" s="225">
        <f>ROUND(I179*H179,2)</f>
        <v>0</v>
      </c>
      <c r="BL179" s="14" t="s">
        <v>184</v>
      </c>
      <c r="BM179" s="224" t="s">
        <v>318</v>
      </c>
    </row>
    <row r="180" s="2" customFormat="1" ht="24.15" customHeight="1">
      <c r="A180" s="35"/>
      <c r="B180" s="36"/>
      <c r="C180" s="212" t="s">
        <v>319</v>
      </c>
      <c r="D180" s="212" t="s">
        <v>118</v>
      </c>
      <c r="E180" s="213" t="s">
        <v>320</v>
      </c>
      <c r="F180" s="214" t="s">
        <v>321</v>
      </c>
      <c r="G180" s="215" t="s">
        <v>158</v>
      </c>
      <c r="H180" s="216">
        <v>1</v>
      </c>
      <c r="I180" s="217"/>
      <c r="J180" s="218">
        <f>ROUND(I180*H180,2)</f>
        <v>0</v>
      </c>
      <c r="K180" s="219"/>
      <c r="L180" s="41"/>
      <c r="M180" s="220" t="s">
        <v>1</v>
      </c>
      <c r="N180" s="221" t="s">
        <v>39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184</v>
      </c>
      <c r="AT180" s="224" t="s">
        <v>118</v>
      </c>
      <c r="AU180" s="224" t="s">
        <v>123</v>
      </c>
      <c r="AY180" s="14" t="s">
        <v>115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123</v>
      </c>
      <c r="BK180" s="225">
        <f>ROUND(I180*H180,2)</f>
        <v>0</v>
      </c>
      <c r="BL180" s="14" t="s">
        <v>184</v>
      </c>
      <c r="BM180" s="224" t="s">
        <v>322</v>
      </c>
    </row>
    <row r="181" s="2" customFormat="1" ht="24.15" customHeight="1">
      <c r="A181" s="35"/>
      <c r="B181" s="36"/>
      <c r="C181" s="212" t="s">
        <v>323</v>
      </c>
      <c r="D181" s="212" t="s">
        <v>118</v>
      </c>
      <c r="E181" s="213" t="s">
        <v>324</v>
      </c>
      <c r="F181" s="214" t="s">
        <v>325</v>
      </c>
      <c r="G181" s="215" t="s">
        <v>146</v>
      </c>
      <c r="H181" s="216">
        <v>34.600000000000001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39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184</v>
      </c>
      <c r="AT181" s="224" t="s">
        <v>118</v>
      </c>
      <c r="AU181" s="224" t="s">
        <v>123</v>
      </c>
      <c r="AY181" s="14" t="s">
        <v>115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123</v>
      </c>
      <c r="BK181" s="225">
        <f>ROUND(I181*H181,2)</f>
        <v>0</v>
      </c>
      <c r="BL181" s="14" t="s">
        <v>184</v>
      </c>
      <c r="BM181" s="224" t="s">
        <v>326</v>
      </c>
    </row>
    <row r="182" s="2" customFormat="1" ht="24.15" customHeight="1">
      <c r="A182" s="35"/>
      <c r="B182" s="36"/>
      <c r="C182" s="212" t="s">
        <v>327</v>
      </c>
      <c r="D182" s="212" t="s">
        <v>118</v>
      </c>
      <c r="E182" s="213" t="s">
        <v>328</v>
      </c>
      <c r="F182" s="214" t="s">
        <v>329</v>
      </c>
      <c r="G182" s="215" t="s">
        <v>146</v>
      </c>
      <c r="H182" s="216">
        <v>20.5</v>
      </c>
      <c r="I182" s="217"/>
      <c r="J182" s="218">
        <f>ROUND(I182*H182,2)</f>
        <v>0</v>
      </c>
      <c r="K182" s="219"/>
      <c r="L182" s="41"/>
      <c r="M182" s="220" t="s">
        <v>1</v>
      </c>
      <c r="N182" s="221" t="s">
        <v>39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184</v>
      </c>
      <c r="AT182" s="224" t="s">
        <v>118</v>
      </c>
      <c r="AU182" s="224" t="s">
        <v>123</v>
      </c>
      <c r="AY182" s="14" t="s">
        <v>115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123</v>
      </c>
      <c r="BK182" s="225">
        <f>ROUND(I182*H182,2)</f>
        <v>0</v>
      </c>
      <c r="BL182" s="14" t="s">
        <v>184</v>
      </c>
      <c r="BM182" s="224" t="s">
        <v>330</v>
      </c>
    </row>
    <row r="183" s="2" customFormat="1" ht="24.15" customHeight="1">
      <c r="A183" s="35"/>
      <c r="B183" s="36"/>
      <c r="C183" s="212" t="s">
        <v>331</v>
      </c>
      <c r="D183" s="212" t="s">
        <v>118</v>
      </c>
      <c r="E183" s="213" t="s">
        <v>332</v>
      </c>
      <c r="F183" s="214" t="s">
        <v>333</v>
      </c>
      <c r="G183" s="215" t="s">
        <v>146</v>
      </c>
      <c r="H183" s="216">
        <v>28.800000000000001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39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184</v>
      </c>
      <c r="AT183" s="224" t="s">
        <v>118</v>
      </c>
      <c r="AU183" s="224" t="s">
        <v>123</v>
      </c>
      <c r="AY183" s="14" t="s">
        <v>115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123</v>
      </c>
      <c r="BK183" s="225">
        <f>ROUND(I183*H183,2)</f>
        <v>0</v>
      </c>
      <c r="BL183" s="14" t="s">
        <v>184</v>
      </c>
      <c r="BM183" s="224" t="s">
        <v>334</v>
      </c>
    </row>
    <row r="184" s="2" customFormat="1" ht="24.15" customHeight="1">
      <c r="A184" s="35"/>
      <c r="B184" s="36"/>
      <c r="C184" s="212" t="s">
        <v>335</v>
      </c>
      <c r="D184" s="212" t="s">
        <v>118</v>
      </c>
      <c r="E184" s="213" t="s">
        <v>336</v>
      </c>
      <c r="F184" s="214" t="s">
        <v>337</v>
      </c>
      <c r="G184" s="215" t="s">
        <v>293</v>
      </c>
      <c r="H184" s="216">
        <v>1</v>
      </c>
      <c r="I184" s="217"/>
      <c r="J184" s="218">
        <f>ROUND(I184*H184,2)</f>
        <v>0</v>
      </c>
      <c r="K184" s="219"/>
      <c r="L184" s="41"/>
      <c r="M184" s="220" t="s">
        <v>1</v>
      </c>
      <c r="N184" s="221" t="s">
        <v>39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184</v>
      </c>
      <c r="AT184" s="224" t="s">
        <v>118</v>
      </c>
      <c r="AU184" s="224" t="s">
        <v>123</v>
      </c>
      <c r="AY184" s="14" t="s">
        <v>115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123</v>
      </c>
      <c r="BK184" s="225">
        <f>ROUND(I184*H184,2)</f>
        <v>0</v>
      </c>
      <c r="BL184" s="14" t="s">
        <v>184</v>
      </c>
      <c r="BM184" s="224" t="s">
        <v>338</v>
      </c>
    </row>
    <row r="185" s="2" customFormat="1" ht="24.15" customHeight="1">
      <c r="A185" s="35"/>
      <c r="B185" s="36"/>
      <c r="C185" s="212" t="s">
        <v>339</v>
      </c>
      <c r="D185" s="212" t="s">
        <v>118</v>
      </c>
      <c r="E185" s="213" t="s">
        <v>340</v>
      </c>
      <c r="F185" s="214" t="s">
        <v>341</v>
      </c>
      <c r="G185" s="215" t="s">
        <v>197</v>
      </c>
      <c r="H185" s="226"/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39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184</v>
      </c>
      <c r="AT185" s="224" t="s">
        <v>118</v>
      </c>
      <c r="AU185" s="224" t="s">
        <v>123</v>
      </c>
      <c r="AY185" s="14" t="s">
        <v>115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123</v>
      </c>
      <c r="BK185" s="225">
        <f>ROUND(I185*H185,2)</f>
        <v>0</v>
      </c>
      <c r="BL185" s="14" t="s">
        <v>184</v>
      </c>
      <c r="BM185" s="224" t="s">
        <v>342</v>
      </c>
    </row>
    <row r="186" s="2" customFormat="1" ht="24.15" customHeight="1">
      <c r="A186" s="35"/>
      <c r="B186" s="36"/>
      <c r="C186" s="212" t="s">
        <v>343</v>
      </c>
      <c r="D186" s="212" t="s">
        <v>118</v>
      </c>
      <c r="E186" s="213" t="s">
        <v>344</v>
      </c>
      <c r="F186" s="214" t="s">
        <v>345</v>
      </c>
      <c r="G186" s="215" t="s">
        <v>197</v>
      </c>
      <c r="H186" s="226"/>
      <c r="I186" s="217"/>
      <c r="J186" s="218">
        <f>ROUND(I186*H186,2)</f>
        <v>0</v>
      </c>
      <c r="K186" s="219"/>
      <c r="L186" s="41"/>
      <c r="M186" s="220" t="s">
        <v>1</v>
      </c>
      <c r="N186" s="221" t="s">
        <v>39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184</v>
      </c>
      <c r="AT186" s="224" t="s">
        <v>118</v>
      </c>
      <c r="AU186" s="224" t="s">
        <v>123</v>
      </c>
      <c r="AY186" s="14" t="s">
        <v>115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123</v>
      </c>
      <c r="BK186" s="225">
        <f>ROUND(I186*H186,2)</f>
        <v>0</v>
      </c>
      <c r="BL186" s="14" t="s">
        <v>184</v>
      </c>
      <c r="BM186" s="224" t="s">
        <v>346</v>
      </c>
    </row>
    <row r="187" s="12" customFormat="1" ht="25.92" customHeight="1">
      <c r="A187" s="12"/>
      <c r="B187" s="196"/>
      <c r="C187" s="197"/>
      <c r="D187" s="198" t="s">
        <v>72</v>
      </c>
      <c r="E187" s="199" t="s">
        <v>347</v>
      </c>
      <c r="F187" s="199" t="s">
        <v>348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SUM(P188:P192)</f>
        <v>0</v>
      </c>
      <c r="Q187" s="204"/>
      <c r="R187" s="205">
        <f>SUM(R188:R192)</f>
        <v>0</v>
      </c>
      <c r="S187" s="204"/>
      <c r="T187" s="206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135</v>
      </c>
      <c r="AT187" s="208" t="s">
        <v>72</v>
      </c>
      <c r="AU187" s="208" t="s">
        <v>73</v>
      </c>
      <c r="AY187" s="207" t="s">
        <v>115</v>
      </c>
      <c r="BK187" s="209">
        <f>SUM(BK188:BK192)</f>
        <v>0</v>
      </c>
    </row>
    <row r="188" s="2" customFormat="1" ht="14.4" customHeight="1">
      <c r="A188" s="35"/>
      <c r="B188" s="36"/>
      <c r="C188" s="212" t="s">
        <v>349</v>
      </c>
      <c r="D188" s="212" t="s">
        <v>118</v>
      </c>
      <c r="E188" s="213" t="s">
        <v>350</v>
      </c>
      <c r="F188" s="214" t="s">
        <v>351</v>
      </c>
      <c r="G188" s="215" t="s">
        <v>158</v>
      </c>
      <c r="H188" s="216">
        <v>1</v>
      </c>
      <c r="I188" s="217"/>
      <c r="J188" s="218">
        <f>ROUND(I188*H188,2)</f>
        <v>0</v>
      </c>
      <c r="K188" s="219"/>
      <c r="L188" s="41"/>
      <c r="M188" s="220" t="s">
        <v>1</v>
      </c>
      <c r="N188" s="221" t="s">
        <v>39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352</v>
      </c>
      <c r="AT188" s="224" t="s">
        <v>118</v>
      </c>
      <c r="AU188" s="224" t="s">
        <v>81</v>
      </c>
      <c r="AY188" s="14" t="s">
        <v>115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123</v>
      </c>
      <c r="BK188" s="225">
        <f>ROUND(I188*H188,2)</f>
        <v>0</v>
      </c>
      <c r="BL188" s="14" t="s">
        <v>352</v>
      </c>
      <c r="BM188" s="224" t="s">
        <v>353</v>
      </c>
    </row>
    <row r="189" s="2" customFormat="1" ht="14.4" customHeight="1">
      <c r="A189" s="35"/>
      <c r="B189" s="36"/>
      <c r="C189" s="212" t="s">
        <v>354</v>
      </c>
      <c r="D189" s="212" t="s">
        <v>118</v>
      </c>
      <c r="E189" s="213" t="s">
        <v>355</v>
      </c>
      <c r="F189" s="214" t="s">
        <v>356</v>
      </c>
      <c r="G189" s="215" t="s">
        <v>158</v>
      </c>
      <c r="H189" s="216">
        <v>1</v>
      </c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39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352</v>
      </c>
      <c r="AT189" s="224" t="s">
        <v>118</v>
      </c>
      <c r="AU189" s="224" t="s">
        <v>81</v>
      </c>
      <c r="AY189" s="14" t="s">
        <v>115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123</v>
      </c>
      <c r="BK189" s="225">
        <f>ROUND(I189*H189,2)</f>
        <v>0</v>
      </c>
      <c r="BL189" s="14" t="s">
        <v>352</v>
      </c>
      <c r="BM189" s="224" t="s">
        <v>357</v>
      </c>
    </row>
    <row r="190" s="2" customFormat="1" ht="14.4" customHeight="1">
      <c r="A190" s="35"/>
      <c r="B190" s="36"/>
      <c r="C190" s="212" t="s">
        <v>358</v>
      </c>
      <c r="D190" s="212" t="s">
        <v>118</v>
      </c>
      <c r="E190" s="213" t="s">
        <v>359</v>
      </c>
      <c r="F190" s="214" t="s">
        <v>360</v>
      </c>
      <c r="G190" s="215" t="s">
        <v>158</v>
      </c>
      <c r="H190" s="216">
        <v>1</v>
      </c>
      <c r="I190" s="217"/>
      <c r="J190" s="218">
        <f>ROUND(I190*H190,2)</f>
        <v>0</v>
      </c>
      <c r="K190" s="219"/>
      <c r="L190" s="41"/>
      <c r="M190" s="220" t="s">
        <v>1</v>
      </c>
      <c r="N190" s="221" t="s">
        <v>39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352</v>
      </c>
      <c r="AT190" s="224" t="s">
        <v>118</v>
      </c>
      <c r="AU190" s="224" t="s">
        <v>81</v>
      </c>
      <c r="AY190" s="14" t="s">
        <v>115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123</v>
      </c>
      <c r="BK190" s="225">
        <f>ROUND(I190*H190,2)</f>
        <v>0</v>
      </c>
      <c r="BL190" s="14" t="s">
        <v>352</v>
      </c>
      <c r="BM190" s="224" t="s">
        <v>361</v>
      </c>
    </row>
    <row r="191" s="2" customFormat="1" ht="14.4" customHeight="1">
      <c r="A191" s="35"/>
      <c r="B191" s="36"/>
      <c r="C191" s="212" t="s">
        <v>362</v>
      </c>
      <c r="D191" s="212" t="s">
        <v>118</v>
      </c>
      <c r="E191" s="213" t="s">
        <v>363</v>
      </c>
      <c r="F191" s="214" t="s">
        <v>364</v>
      </c>
      <c r="G191" s="215" t="s">
        <v>158</v>
      </c>
      <c r="H191" s="216">
        <v>1</v>
      </c>
      <c r="I191" s="217"/>
      <c r="J191" s="218">
        <f>ROUND(I191*H191,2)</f>
        <v>0</v>
      </c>
      <c r="K191" s="219"/>
      <c r="L191" s="41"/>
      <c r="M191" s="220" t="s">
        <v>1</v>
      </c>
      <c r="N191" s="221" t="s">
        <v>39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352</v>
      </c>
      <c r="AT191" s="224" t="s">
        <v>118</v>
      </c>
      <c r="AU191" s="224" t="s">
        <v>81</v>
      </c>
      <c r="AY191" s="14" t="s">
        <v>115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123</v>
      </c>
      <c r="BK191" s="225">
        <f>ROUND(I191*H191,2)</f>
        <v>0</v>
      </c>
      <c r="BL191" s="14" t="s">
        <v>352</v>
      </c>
      <c r="BM191" s="224" t="s">
        <v>365</v>
      </c>
    </row>
    <row r="192" s="2" customFormat="1" ht="14.4" customHeight="1">
      <c r="A192" s="35"/>
      <c r="B192" s="36"/>
      <c r="C192" s="212" t="s">
        <v>366</v>
      </c>
      <c r="D192" s="212" t="s">
        <v>118</v>
      </c>
      <c r="E192" s="213" t="s">
        <v>367</v>
      </c>
      <c r="F192" s="214" t="s">
        <v>368</v>
      </c>
      <c r="G192" s="215" t="s">
        <v>158</v>
      </c>
      <c r="H192" s="216">
        <v>1</v>
      </c>
      <c r="I192" s="217"/>
      <c r="J192" s="218">
        <f>ROUND(I192*H192,2)</f>
        <v>0</v>
      </c>
      <c r="K192" s="219"/>
      <c r="L192" s="41"/>
      <c r="M192" s="238" t="s">
        <v>1</v>
      </c>
      <c r="N192" s="239" t="s">
        <v>39</v>
      </c>
      <c r="O192" s="240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352</v>
      </c>
      <c r="AT192" s="224" t="s">
        <v>118</v>
      </c>
      <c r="AU192" s="224" t="s">
        <v>81</v>
      </c>
      <c r="AY192" s="14" t="s">
        <v>115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123</v>
      </c>
      <c r="BK192" s="225">
        <f>ROUND(I192*H192,2)</f>
        <v>0</v>
      </c>
      <c r="BL192" s="14" t="s">
        <v>352</v>
      </c>
      <c r="BM192" s="224" t="s">
        <v>369</v>
      </c>
    </row>
    <row r="193" s="2" customFormat="1" ht="6.96" customHeight="1">
      <c r="A193" s="35"/>
      <c r="B193" s="63"/>
      <c r="C193" s="64"/>
      <c r="D193" s="64"/>
      <c r="E193" s="64"/>
      <c r="F193" s="64"/>
      <c r="G193" s="64"/>
      <c r="H193" s="64"/>
      <c r="I193" s="64"/>
      <c r="J193" s="64"/>
      <c r="K193" s="64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5IMg6X76dy+iqpPlZoAU8zLJsF1t3AInIxtLzkeaQFWOwzesDPkECgTPalatoZsFr3WDN6+QHnjfjzZOWt36kQ==" hashValue="WDViI8f+m/GrljVkubztHWpi0uluBn1LZqALSv0CB8fjQTPnFdKksXOyzcGtnmDifTWlj5hlF6z0Gh1+DMMvaA==" algorithmName="SHA-512" password="C7DD"/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2021-07-19T12:43:42Z</dcterms:created>
  <dcterms:modified xsi:type="dcterms:W3CDTF">2021-07-19T12:43:45Z</dcterms:modified>
</cp:coreProperties>
</file>