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92" yWindow="540" windowWidth="21756" windowHeight="8676"/>
  </bookViews>
  <sheets>
    <sheet name="Rekapitulace stavby" sheetId="1" r:id="rId1"/>
    <sheet name="SO-01 - Dětské hřiště" sheetId="2" r:id="rId2"/>
    <sheet name="IO-01 - Veřejné osvětlení" sheetId="3" r:id="rId3"/>
    <sheet name="IO-01" sheetId="6" r:id="rId4"/>
    <sheet name="IO-02 - Areálový rozvod NN" sheetId="4" r:id="rId5"/>
    <sheet name="IO-02" sheetId="7" r:id="rId6"/>
  </sheets>
  <externalReferences>
    <externalReference r:id="rId7"/>
    <externalReference r:id="rId8"/>
  </externalReferences>
  <definedNames>
    <definedName name="_xlnm._FilterDatabase" localSheetId="2" hidden="1">'IO-01 - Veřejné osvětlení'!$C$117:$K$121</definedName>
    <definedName name="_xlnm._FilterDatabase" localSheetId="4" hidden="1">'IO-02 - Areálový rozvod NN'!$C$117:$K$121</definedName>
    <definedName name="_xlnm._FilterDatabase" localSheetId="1" hidden="1">'SO-01 - Dětské hřiště'!$C$135:$K$433</definedName>
    <definedName name="cisloobjektu">[1]Stavba!$D$3</definedName>
    <definedName name="CisloStavebnihoRozpoctu">[1]Stavba!$D$4</definedName>
    <definedName name="_xlnm.Print_Titles" localSheetId="2">'IO-01 - Veřejné osvětlení'!$117:$117</definedName>
    <definedName name="_xlnm.Print_Titles" localSheetId="4">'IO-02 - Areálový rozvod NN'!$117:$117</definedName>
    <definedName name="_xlnm.Print_Titles" localSheetId="0">'Rekapitulace stavby'!$92:$92</definedName>
    <definedName name="_xlnm.Print_Titles" localSheetId="1">'SO-01 - Dětské hřiště'!$135:$135</definedName>
    <definedName name="_xlnm.Print_Area" localSheetId="2">'IO-01 - Veřejné osvětlení'!$C$4:$J$76,'IO-01 - Veřejné osvětlení'!$C$82:$J$99,'IO-01 - Veřejné osvětlení'!$C$105:$J$121</definedName>
    <definedName name="_xlnm.Print_Area" localSheetId="4">'IO-02 - Areálový rozvod NN'!$C$4:$J$76,'IO-02 - Areálový rozvod NN'!$C$82:$J$99,'IO-02 - Areálový rozvod NN'!$C$105:$J$121</definedName>
    <definedName name="_xlnm.Print_Area" localSheetId="0">'Rekapitulace stavby'!$D$4:$AO$76,'Rekapitulace stavby'!$C$82:$AQ$98</definedName>
    <definedName name="_xlnm.Print_Area" localSheetId="1">'SO-01 - Dětské hřiště'!$C$4:$J$76,'SO-01 - Dětské hřiště'!$C$82:$J$117,'SO-01 - Dětské hřiště'!$C$123:$J$433</definedName>
  </definedNames>
  <calcPr calcId="124519"/>
</workbook>
</file>

<file path=xl/calcChain.xml><?xml version="1.0" encoding="utf-8"?>
<calcChain xmlns="http://schemas.openxmlformats.org/spreadsheetml/2006/main">
  <c r="K54" i="7"/>
  <c r="I54"/>
  <c r="F54"/>
  <c r="G54" s="1"/>
  <c r="M54" s="1"/>
  <c r="K53"/>
  <c r="I53"/>
  <c r="F53"/>
  <c r="G53" s="1"/>
  <c r="M53" s="1"/>
  <c r="K52"/>
  <c r="I52"/>
  <c r="F52"/>
  <c r="G52" s="1"/>
  <c r="M52" s="1"/>
  <c r="K51"/>
  <c r="I51"/>
  <c r="G51"/>
  <c r="M51" s="1"/>
  <c r="F51"/>
  <c r="K50"/>
  <c r="I50"/>
  <c r="F50"/>
  <c r="G50" s="1"/>
  <c r="M50" s="1"/>
  <c r="K49"/>
  <c r="I49"/>
  <c r="F49"/>
  <c r="G49" s="1"/>
  <c r="M49" s="1"/>
  <c r="K48"/>
  <c r="K47" s="1"/>
  <c r="I48"/>
  <c r="G48"/>
  <c r="M48" s="1"/>
  <c r="F48"/>
  <c r="K46"/>
  <c r="K45"/>
  <c r="K44"/>
  <c r="K43"/>
  <c r="I43"/>
  <c r="G43"/>
  <c r="M43" s="1"/>
  <c r="F43"/>
  <c r="K42"/>
  <c r="I42"/>
  <c r="F42"/>
  <c r="G42" s="1"/>
  <c r="M42" s="1"/>
  <c r="K41"/>
  <c r="I41"/>
  <c r="F41"/>
  <c r="G41" s="1"/>
  <c r="M41" s="1"/>
  <c r="K40"/>
  <c r="I40"/>
  <c r="F40"/>
  <c r="G40" s="1"/>
  <c r="K39"/>
  <c r="K38" s="1"/>
  <c r="I39"/>
  <c r="F39"/>
  <c r="G39" s="1"/>
  <c r="M39" s="1"/>
  <c r="K37"/>
  <c r="I37"/>
  <c r="G37"/>
  <c r="M37" s="1"/>
  <c r="F37"/>
  <c r="K36"/>
  <c r="K35" s="1"/>
  <c r="I36"/>
  <c r="F36"/>
  <c r="G36" s="1"/>
  <c r="M36" s="1"/>
  <c r="M35" s="1"/>
  <c r="K34"/>
  <c r="I34"/>
  <c r="F34"/>
  <c r="G34" s="1"/>
  <c r="M34" s="1"/>
  <c r="K33"/>
  <c r="I33"/>
  <c r="F33"/>
  <c r="G33" s="1"/>
  <c r="M33" s="1"/>
  <c r="K32"/>
  <c r="I32"/>
  <c r="F32"/>
  <c r="G32" s="1"/>
  <c r="M32" s="1"/>
  <c r="K31"/>
  <c r="I31"/>
  <c r="F31"/>
  <c r="G31" s="1"/>
  <c r="M31" s="1"/>
  <c r="K30"/>
  <c r="I30"/>
  <c r="F30"/>
  <c r="G30" s="1"/>
  <c r="M30" s="1"/>
  <c r="K29"/>
  <c r="K28" s="1"/>
  <c r="I29"/>
  <c r="I28" s="1"/>
  <c r="G29"/>
  <c r="M29" s="1"/>
  <c r="F29"/>
  <c r="K27"/>
  <c r="I27"/>
  <c r="G27"/>
  <c r="M27" s="1"/>
  <c r="F27"/>
  <c r="K26"/>
  <c r="I26"/>
  <c r="G26"/>
  <c r="M26" s="1"/>
  <c r="F26"/>
  <c r="K25"/>
  <c r="I25"/>
  <c r="F25"/>
  <c r="G25" s="1"/>
  <c r="M25" s="1"/>
  <c r="K24"/>
  <c r="I24"/>
  <c r="G24"/>
  <c r="M24" s="1"/>
  <c r="F24"/>
  <c r="K23"/>
  <c r="I23"/>
  <c r="F23"/>
  <c r="G23" s="1"/>
  <c r="M23" s="1"/>
  <c r="K22"/>
  <c r="I22"/>
  <c r="G22"/>
  <c r="M22" s="1"/>
  <c r="F22"/>
  <c r="K21"/>
  <c r="I21"/>
  <c r="F21"/>
  <c r="G21" s="1"/>
  <c r="M21" s="1"/>
  <c r="K20"/>
  <c r="I20"/>
  <c r="F20"/>
  <c r="G20" s="1"/>
  <c r="M20" s="1"/>
  <c r="K19"/>
  <c r="I19"/>
  <c r="G19"/>
  <c r="M19" s="1"/>
  <c r="F19"/>
  <c r="K18"/>
  <c r="I18"/>
  <c r="F18"/>
  <c r="G18" s="1"/>
  <c r="M18" s="1"/>
  <c r="K17"/>
  <c r="I17"/>
  <c r="F17"/>
  <c r="G17" s="1"/>
  <c r="M17" s="1"/>
  <c r="K16"/>
  <c r="I16"/>
  <c r="G16"/>
  <c r="M16" s="1"/>
  <c r="F16"/>
  <c r="K15"/>
  <c r="I15"/>
  <c r="F15"/>
  <c r="G15" s="1"/>
  <c r="M15" s="1"/>
  <c r="K14"/>
  <c r="I14"/>
  <c r="F14"/>
  <c r="G14" s="1"/>
  <c r="M14" s="1"/>
  <c r="K13"/>
  <c r="I13"/>
  <c r="F13"/>
  <c r="G13" s="1"/>
  <c r="M13" s="1"/>
  <c r="K12"/>
  <c r="I12"/>
  <c r="G12"/>
  <c r="M12" s="1"/>
  <c r="F12"/>
  <c r="K11"/>
  <c r="I11"/>
  <c r="G11"/>
  <c r="M11" s="1"/>
  <c r="F11"/>
  <c r="K10"/>
  <c r="I10"/>
  <c r="G10"/>
  <c r="M10" s="1"/>
  <c r="F10"/>
  <c r="K9"/>
  <c r="K8" s="1"/>
  <c r="I9"/>
  <c r="F9"/>
  <c r="G9" s="1"/>
  <c r="C4"/>
  <c r="B4"/>
  <c r="C3"/>
  <c r="B3"/>
  <c r="C2"/>
  <c r="B2"/>
  <c r="K67" i="6"/>
  <c r="I67"/>
  <c r="F67"/>
  <c r="G67" s="1"/>
  <c r="M67" s="1"/>
  <c r="K66"/>
  <c r="I66"/>
  <c r="F66"/>
  <c r="G66" s="1"/>
  <c r="M66" s="1"/>
  <c r="K65"/>
  <c r="I65"/>
  <c r="F65"/>
  <c r="G65" s="1"/>
  <c r="M65" s="1"/>
  <c r="K64"/>
  <c r="I64"/>
  <c r="F64"/>
  <c r="G64" s="1"/>
  <c r="M64" s="1"/>
  <c r="K63"/>
  <c r="I63"/>
  <c r="I60" s="1"/>
  <c r="F63"/>
  <c r="G63" s="1"/>
  <c r="M63" s="1"/>
  <c r="K62"/>
  <c r="K60" s="1"/>
  <c r="I62"/>
  <c r="F62"/>
  <c r="G62" s="1"/>
  <c r="M62" s="1"/>
  <c r="K61"/>
  <c r="I61"/>
  <c r="F61"/>
  <c r="G61" s="1"/>
  <c r="K59"/>
  <c r="K58"/>
  <c r="K57"/>
  <c r="K52" s="1"/>
  <c r="K56"/>
  <c r="I56"/>
  <c r="F56"/>
  <c r="G56" s="1"/>
  <c r="M56" s="1"/>
  <c r="K55"/>
  <c r="I55"/>
  <c r="F55"/>
  <c r="G55" s="1"/>
  <c r="M55" s="1"/>
  <c r="K54"/>
  <c r="I54"/>
  <c r="F54"/>
  <c r="G54" s="1"/>
  <c r="M54" s="1"/>
  <c r="K53"/>
  <c r="I53"/>
  <c r="F53"/>
  <c r="G53" s="1"/>
  <c r="K51"/>
  <c r="I51"/>
  <c r="F51"/>
  <c r="G51" s="1"/>
  <c r="M51" s="1"/>
  <c r="K50"/>
  <c r="I50"/>
  <c r="I49" s="1"/>
  <c r="F50"/>
  <c r="G50" s="1"/>
  <c r="K48"/>
  <c r="I48"/>
  <c r="F48"/>
  <c r="G48" s="1"/>
  <c r="M48" s="1"/>
  <c r="K47"/>
  <c r="I47"/>
  <c r="F47"/>
  <c r="G47" s="1"/>
  <c r="M47" s="1"/>
  <c r="K46"/>
  <c r="I46"/>
  <c r="F46"/>
  <c r="G46" s="1"/>
  <c r="M46" s="1"/>
  <c r="K45"/>
  <c r="I45"/>
  <c r="F45"/>
  <c r="G45" s="1"/>
  <c r="M45" s="1"/>
  <c r="K44"/>
  <c r="I44"/>
  <c r="F44"/>
  <c r="G44" s="1"/>
  <c r="M44" s="1"/>
  <c r="K43"/>
  <c r="I43"/>
  <c r="F43"/>
  <c r="G43" s="1"/>
  <c r="M43" s="1"/>
  <c r="K42"/>
  <c r="I42"/>
  <c r="G42"/>
  <c r="M42" s="1"/>
  <c r="F42"/>
  <c r="K41"/>
  <c r="I41"/>
  <c r="F41"/>
  <c r="G41" s="1"/>
  <c r="M41" s="1"/>
  <c r="K40"/>
  <c r="I40"/>
  <c r="F40"/>
  <c r="G40" s="1"/>
  <c r="M40" s="1"/>
  <c r="K39"/>
  <c r="I39"/>
  <c r="F39"/>
  <c r="G39" s="1"/>
  <c r="M39" s="1"/>
  <c r="K38"/>
  <c r="I38"/>
  <c r="F38"/>
  <c r="G38" s="1"/>
  <c r="M38" s="1"/>
  <c r="K37"/>
  <c r="I37"/>
  <c r="F37"/>
  <c r="G37" s="1"/>
  <c r="K35"/>
  <c r="I35"/>
  <c r="F35"/>
  <c r="G35" s="1"/>
  <c r="M35" s="1"/>
  <c r="K34"/>
  <c r="I34"/>
  <c r="F34"/>
  <c r="G34" s="1"/>
  <c r="M34" s="1"/>
  <c r="K33"/>
  <c r="I33"/>
  <c r="F33"/>
  <c r="G33" s="1"/>
  <c r="M33" s="1"/>
  <c r="K32"/>
  <c r="I32"/>
  <c r="F32"/>
  <c r="G32" s="1"/>
  <c r="M32" s="1"/>
  <c r="K31"/>
  <c r="I31"/>
  <c r="F31"/>
  <c r="G31" s="1"/>
  <c r="M31" s="1"/>
  <c r="K30"/>
  <c r="I30"/>
  <c r="F30"/>
  <c r="G30" s="1"/>
  <c r="M30" s="1"/>
  <c r="K29"/>
  <c r="I29"/>
  <c r="F29"/>
  <c r="G29" s="1"/>
  <c r="M29" s="1"/>
  <c r="K28"/>
  <c r="I28"/>
  <c r="F28"/>
  <c r="G28" s="1"/>
  <c r="M28" s="1"/>
  <c r="K27"/>
  <c r="I27"/>
  <c r="G27"/>
  <c r="M27" s="1"/>
  <c r="F27"/>
  <c r="K26"/>
  <c r="I26"/>
  <c r="F26"/>
  <c r="G26" s="1"/>
  <c r="M26" s="1"/>
  <c r="K25"/>
  <c r="I25"/>
  <c r="F25"/>
  <c r="G25" s="1"/>
  <c r="M25" s="1"/>
  <c r="K24"/>
  <c r="I24"/>
  <c r="F24"/>
  <c r="G24" s="1"/>
  <c r="M24" s="1"/>
  <c r="K23"/>
  <c r="I23"/>
  <c r="F23"/>
  <c r="G23" s="1"/>
  <c r="M23" s="1"/>
  <c r="K22"/>
  <c r="I22"/>
  <c r="F22"/>
  <c r="G22" s="1"/>
  <c r="M22" s="1"/>
  <c r="K21"/>
  <c r="I21"/>
  <c r="G21"/>
  <c r="M21" s="1"/>
  <c r="F21"/>
  <c r="K20"/>
  <c r="I20"/>
  <c r="F20"/>
  <c r="G20" s="1"/>
  <c r="M20" s="1"/>
  <c r="K19"/>
  <c r="I19"/>
  <c r="F19"/>
  <c r="G19" s="1"/>
  <c r="M19" s="1"/>
  <c r="K18"/>
  <c r="I18"/>
  <c r="F18"/>
  <c r="G18" s="1"/>
  <c r="M18" s="1"/>
  <c r="K17"/>
  <c r="I17"/>
  <c r="F17"/>
  <c r="G17" s="1"/>
  <c r="M17" s="1"/>
  <c r="K16"/>
  <c r="I16"/>
  <c r="F16"/>
  <c r="G16" s="1"/>
  <c r="M16" s="1"/>
  <c r="K15"/>
  <c r="I15"/>
  <c r="F15"/>
  <c r="G15" s="1"/>
  <c r="M15" s="1"/>
  <c r="K14"/>
  <c r="I14"/>
  <c r="F14"/>
  <c r="G14" s="1"/>
  <c r="M14" s="1"/>
  <c r="K13"/>
  <c r="I13"/>
  <c r="F13"/>
  <c r="G13" s="1"/>
  <c r="M13" s="1"/>
  <c r="K12"/>
  <c r="I12"/>
  <c r="F12"/>
  <c r="G12" s="1"/>
  <c r="M12" s="1"/>
  <c r="K11"/>
  <c r="I11"/>
  <c r="F11"/>
  <c r="G11" s="1"/>
  <c r="M11" s="1"/>
  <c r="K10"/>
  <c r="I10"/>
  <c r="F10"/>
  <c r="G10" s="1"/>
  <c r="M10" s="1"/>
  <c r="K9"/>
  <c r="I9"/>
  <c r="F9"/>
  <c r="G9" s="1"/>
  <c r="C4"/>
  <c r="B4"/>
  <c r="C3"/>
  <c r="B3"/>
  <c r="C2"/>
  <c r="B2"/>
  <c r="I8" i="7" l="1"/>
  <c r="I35"/>
  <c r="I47"/>
  <c r="K36" i="6"/>
  <c r="K8"/>
  <c r="K49"/>
  <c r="I8"/>
  <c r="I36"/>
  <c r="M9" i="7"/>
  <c r="M8" s="1"/>
  <c r="G8"/>
  <c r="M47"/>
  <c r="M40"/>
  <c r="M28"/>
  <c r="G28"/>
  <c r="G47"/>
  <c r="G35"/>
  <c r="M50" i="6"/>
  <c r="M49" s="1"/>
  <c r="G49"/>
  <c r="M61"/>
  <c r="M60" s="1"/>
  <c r="G60"/>
  <c r="M53"/>
  <c r="G36"/>
  <c r="M37"/>
  <c r="M36" s="1"/>
  <c r="M9"/>
  <c r="M8" s="1"/>
  <c r="G8"/>
  <c r="J37" i="4"/>
  <c r="J36"/>
  <c r="AY97" i="1"/>
  <c r="J35" i="4"/>
  <c r="AX97" i="1"/>
  <c r="BI121" i="4"/>
  <c r="F37" s="1"/>
  <c r="BD97" i="1" s="1"/>
  <c r="BH121" i="4"/>
  <c r="BG121"/>
  <c r="BF121"/>
  <c r="J34" s="1"/>
  <c r="AW97" i="1" s="1"/>
  <c r="T121" i="4"/>
  <c r="T120"/>
  <c r="T119"/>
  <c r="T118"/>
  <c r="R121"/>
  <c r="R120" s="1"/>
  <c r="R119" s="1"/>
  <c r="R118" s="1"/>
  <c r="P121"/>
  <c r="P120"/>
  <c r="P119"/>
  <c r="P118"/>
  <c r="AU97" i="1"/>
  <c r="J115" i="4"/>
  <c r="J114"/>
  <c r="F114"/>
  <c r="F112"/>
  <c r="E110"/>
  <c r="J92"/>
  <c r="J91"/>
  <c r="F91"/>
  <c r="F89"/>
  <c r="E87"/>
  <c r="J18"/>
  <c r="E18"/>
  <c r="F92"/>
  <c r="J17"/>
  <c r="J12"/>
  <c r="J112"/>
  <c r="E7"/>
  <c r="E108"/>
  <c r="J37" i="3"/>
  <c r="J36"/>
  <c r="AY96" i="1"/>
  <c r="J35" i="3"/>
  <c r="AX96" i="1"/>
  <c r="BI121" i="3"/>
  <c r="BH121"/>
  <c r="BG121"/>
  <c r="F35" s="1"/>
  <c r="BB96" i="1" s="1"/>
  <c r="BF121" i="3"/>
  <c r="J34" s="1"/>
  <c r="AW96" i="1" s="1"/>
  <c r="T121" i="3"/>
  <c r="T120"/>
  <c r="T119" s="1"/>
  <c r="T118" s="1"/>
  <c r="R121"/>
  <c r="R120" s="1"/>
  <c r="R119" s="1"/>
  <c r="R118" s="1"/>
  <c r="P121"/>
  <c r="P120"/>
  <c r="P119" s="1"/>
  <c r="P118" s="1"/>
  <c r="AU96" i="1" s="1"/>
  <c r="J115" i="3"/>
  <c r="J114"/>
  <c r="F114"/>
  <c r="F112"/>
  <c r="E110"/>
  <c r="J92"/>
  <c r="J91"/>
  <c r="F91"/>
  <c r="F89"/>
  <c r="E87"/>
  <c r="J18"/>
  <c r="E18"/>
  <c r="F115"/>
  <c r="J17"/>
  <c r="J12"/>
  <c r="J112" s="1"/>
  <c r="E7"/>
  <c r="E85"/>
  <c r="J37" i="2"/>
  <c r="J36"/>
  <c r="AY95" i="1"/>
  <c r="J35" i="2"/>
  <c r="AX95" i="1"/>
  <c r="BI433" i="2"/>
  <c r="BH433"/>
  <c r="BG433"/>
  <c r="BF433"/>
  <c r="T433"/>
  <c r="T432"/>
  <c r="R433"/>
  <c r="R432" s="1"/>
  <c r="P433"/>
  <c r="P432" s="1"/>
  <c r="BI431"/>
  <c r="BH431"/>
  <c r="BG431"/>
  <c r="BF431"/>
  <c r="T431"/>
  <c r="T430" s="1"/>
  <c r="R431"/>
  <c r="R430" s="1"/>
  <c r="P431"/>
  <c r="P430" s="1"/>
  <c r="BI429"/>
  <c r="BH429"/>
  <c r="BG429"/>
  <c r="BF429"/>
  <c r="T429"/>
  <c r="T428" s="1"/>
  <c r="R429"/>
  <c r="R428" s="1"/>
  <c r="P429"/>
  <c r="P428" s="1"/>
  <c r="BI427"/>
  <c r="BH427"/>
  <c r="BG427"/>
  <c r="BF427"/>
  <c r="T427"/>
  <c r="T426" s="1"/>
  <c r="R427"/>
  <c r="R426" s="1"/>
  <c r="P427"/>
  <c r="P426" s="1"/>
  <c r="BI424"/>
  <c r="BH424"/>
  <c r="BG424"/>
  <c r="BF424"/>
  <c r="T424"/>
  <c r="R424"/>
  <c r="P424"/>
  <c r="BI423"/>
  <c r="BH423"/>
  <c r="BG423"/>
  <c r="BF423"/>
  <c r="T423"/>
  <c r="R423"/>
  <c r="P423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T379" s="1"/>
  <c r="R380"/>
  <c r="R379" s="1"/>
  <c r="P380"/>
  <c r="P379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0"/>
  <c r="BH330"/>
  <c r="BG330"/>
  <c r="BF330"/>
  <c r="T330"/>
  <c r="R330"/>
  <c r="P330"/>
  <c r="BI326"/>
  <c r="BH326"/>
  <c r="BG326"/>
  <c r="BF326"/>
  <c r="T326"/>
  <c r="R326"/>
  <c r="P326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06"/>
  <c r="BH306"/>
  <c r="BG306"/>
  <c r="BF306"/>
  <c r="T306"/>
  <c r="R306"/>
  <c r="P306"/>
  <c r="BI304"/>
  <c r="BH304"/>
  <c r="BG304"/>
  <c r="BF304"/>
  <c r="T304"/>
  <c r="R304"/>
  <c r="P304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75"/>
  <c r="BH175"/>
  <c r="BG175"/>
  <c r="BF175"/>
  <c r="T175"/>
  <c r="R175"/>
  <c r="P175"/>
  <c r="BI166"/>
  <c r="BH166"/>
  <c r="BG166"/>
  <c r="BF166"/>
  <c r="T166"/>
  <c r="R166"/>
  <c r="P166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133" s="1"/>
  <c r="J17"/>
  <c r="J12"/>
  <c r="J130" s="1"/>
  <c r="E7"/>
  <c r="E126" s="1"/>
  <c r="L90" i="1"/>
  <c r="AM90"/>
  <c r="AM89"/>
  <c r="L89"/>
  <c r="AM87"/>
  <c r="L87"/>
  <c r="L85"/>
  <c r="L84"/>
  <c r="BK431" i="2"/>
  <c r="J431"/>
  <c r="J427"/>
  <c r="J423"/>
  <c r="J419"/>
  <c r="J417"/>
  <c r="J415"/>
  <c r="J413"/>
  <c r="J410"/>
  <c r="J408"/>
  <c r="J406"/>
  <c r="J404"/>
  <c r="J402"/>
  <c r="J400"/>
  <c r="J398"/>
  <c r="J396"/>
  <c r="BK393"/>
  <c r="BK390"/>
  <c r="BK385"/>
  <c r="J380"/>
  <c r="J376"/>
  <c r="BK370"/>
  <c r="BK367"/>
  <c r="BK364"/>
  <c r="BK362"/>
  <c r="BK359"/>
  <c r="BK350"/>
  <c r="BK345"/>
  <c r="BK339"/>
  <c r="BK330"/>
  <c r="BK320"/>
  <c r="J318"/>
  <c r="J313"/>
  <c r="J295"/>
  <c r="J282"/>
  <c r="BK268"/>
  <c r="J266"/>
  <c r="BK258"/>
  <c r="BK231"/>
  <c r="BK223"/>
  <c r="BK216"/>
  <c r="BK204"/>
  <c r="J199"/>
  <c r="J189"/>
  <c r="BK157"/>
  <c r="BK149"/>
  <c r="J146"/>
  <c r="AS94" i="1"/>
  <c r="BK424" i="2"/>
  <c r="J420"/>
  <c r="BK417"/>
  <c r="J416"/>
  <c r="J414"/>
  <c r="J411"/>
  <c r="BK408"/>
  <c r="J407"/>
  <c r="BK404"/>
  <c r="BK402"/>
  <c r="BK400"/>
  <c r="J399"/>
  <c r="BK396"/>
  <c r="BK394"/>
  <c r="BK391"/>
  <c r="BK388"/>
  <c r="BK383"/>
  <c r="BK377"/>
  <c r="BK374"/>
  <c r="J372"/>
  <c r="J368"/>
  <c r="J364"/>
  <c r="J361"/>
  <c r="J352"/>
  <c r="J348"/>
  <c r="J342"/>
  <c r="J337"/>
  <c r="J330"/>
  <c r="BK318"/>
  <c r="BK313"/>
  <c r="J306"/>
  <c r="BK295"/>
  <c r="BK280"/>
  <c r="J268"/>
  <c r="J260"/>
  <c r="J254"/>
  <c r="BK229"/>
  <c r="J225"/>
  <c r="BK218"/>
  <c r="J207"/>
  <c r="BK197"/>
  <c r="BK189"/>
  <c r="J166"/>
  <c r="J149"/>
  <c r="BK143"/>
  <c r="F35"/>
  <c r="BK304"/>
  <c r="BK284"/>
  <c r="BK269"/>
  <c r="J264"/>
  <c r="BK254"/>
  <c r="J229"/>
  <c r="BK221"/>
  <c r="BK215"/>
  <c r="BK207"/>
  <c r="BK195"/>
  <c r="J188"/>
  <c r="J153"/>
  <c r="BK141"/>
  <c r="F36" i="4"/>
  <c r="BC97" i="1" s="1"/>
  <c r="F36" i="2"/>
  <c r="J304"/>
  <c r="J292"/>
  <c r="BK270"/>
  <c r="BK266"/>
  <c r="J256"/>
  <c r="J231"/>
  <c r="J221"/>
  <c r="J215"/>
  <c r="BK202"/>
  <c r="J197"/>
  <c r="J175"/>
  <c r="J151"/>
  <c r="J144"/>
  <c r="J139"/>
  <c r="F36" i="3"/>
  <c r="BC96" i="1" s="1"/>
  <c r="BK292" i="2"/>
  <c r="J280"/>
  <c r="J267"/>
  <c r="J262"/>
  <c r="BK256"/>
  <c r="BK235"/>
  <c r="BK225"/>
  <c r="J220"/>
  <c r="J202"/>
  <c r="BK188"/>
  <c r="BK153"/>
  <c r="BK146"/>
  <c r="BK433"/>
  <c r="J429"/>
  <c r="J424"/>
  <c r="BK420"/>
  <c r="J418"/>
  <c r="BK415"/>
  <c r="BK413"/>
  <c r="BK410"/>
  <c r="J409"/>
  <c r="BK407"/>
  <c r="BK405"/>
  <c r="BK403"/>
  <c r="BK401"/>
  <c r="BK399"/>
  <c r="BK397"/>
  <c r="BK395"/>
  <c r="J394"/>
  <c r="J391"/>
  <c r="J385"/>
  <c r="BK380"/>
  <c r="BK376"/>
  <c r="J374"/>
  <c r="J370"/>
  <c r="J367"/>
  <c r="J365"/>
  <c r="J363"/>
  <c r="J362"/>
  <c r="BK352"/>
  <c r="BK348"/>
  <c r="BK342"/>
  <c r="J339"/>
  <c r="BK326"/>
  <c r="J320"/>
  <c r="J316"/>
  <c r="BK297"/>
  <c r="BK282"/>
  <c r="J269"/>
  <c r="BK262"/>
  <c r="J240"/>
  <c r="J223"/>
  <c r="J216"/>
  <c r="J213"/>
  <c r="J195"/>
  <c r="BK175"/>
  <c r="BK148"/>
  <c r="J143"/>
  <c r="BK267"/>
  <c r="BK260"/>
  <c r="BK240"/>
  <c r="J227"/>
  <c r="J218"/>
  <c r="J204"/>
  <c r="BK191"/>
  <c r="BK166"/>
  <c r="BK151"/>
  <c r="BK144"/>
  <c r="BK139"/>
  <c r="F35" i="4"/>
  <c r="BB97" i="1" s="1"/>
  <c r="J433" i="2"/>
  <c r="BK429"/>
  <c r="BK427"/>
  <c r="BK423"/>
  <c r="BK419"/>
  <c r="BK418"/>
  <c r="BK416"/>
  <c r="BK414"/>
  <c r="BK411"/>
  <c r="BK409"/>
  <c r="BK406"/>
  <c r="J405"/>
  <c r="J403"/>
  <c r="J401"/>
  <c r="BK398"/>
  <c r="J397"/>
  <c r="J395"/>
  <c r="J393"/>
  <c r="J390"/>
  <c r="J388"/>
  <c r="J383"/>
  <c r="J377"/>
  <c r="BK372"/>
  <c r="BK368"/>
  <c r="BK365"/>
  <c r="BK363"/>
  <c r="BK361"/>
  <c r="J359"/>
  <c r="J350"/>
  <c r="J345"/>
  <c r="BK337"/>
  <c r="J326"/>
  <c r="BK316"/>
  <c r="BK306"/>
  <c r="J297"/>
  <c r="J284"/>
  <c r="J270"/>
  <c r="BK264"/>
  <c r="J258"/>
  <c r="J235"/>
  <c r="BK227"/>
  <c r="BK220"/>
  <c r="BK213"/>
  <c r="BK199"/>
  <c r="J191"/>
  <c r="J157"/>
  <c r="J148"/>
  <c r="J141"/>
  <c r="F37" i="3"/>
  <c r="BD96" i="1" s="1"/>
  <c r="T425" i="2" l="1"/>
  <c r="F34"/>
  <c r="BA95" i="1" s="1"/>
  <c r="F37" i="2"/>
  <c r="BD95" i="1" s="1"/>
  <c r="BD94" s="1"/>
  <c r="W33" s="1"/>
  <c r="I44" i="7"/>
  <c r="F44"/>
  <c r="G44" s="1"/>
  <c r="F46"/>
  <c r="G46" s="1"/>
  <c r="M46" s="1"/>
  <c r="I46"/>
  <c r="F45"/>
  <c r="G45" s="1"/>
  <c r="M45" s="1"/>
  <c r="I45"/>
  <c r="I57" i="6"/>
  <c r="F57"/>
  <c r="G57" s="1"/>
  <c r="F59"/>
  <c r="G59" s="1"/>
  <c r="M59" s="1"/>
  <c r="I59"/>
  <c r="F58"/>
  <c r="G58" s="1"/>
  <c r="M58" s="1"/>
  <c r="I58"/>
  <c r="P425" i="2"/>
  <c r="R425"/>
  <c r="J34"/>
  <c r="AW95" i="1" s="1"/>
  <c r="R138" i="2"/>
  <c r="T234"/>
  <c r="BK294"/>
  <c r="J294" s="1"/>
  <c r="J101" s="1"/>
  <c r="P336"/>
  <c r="R366"/>
  <c r="BK387"/>
  <c r="J387" s="1"/>
  <c r="J107" s="1"/>
  <c r="R387"/>
  <c r="T387"/>
  <c r="BK412"/>
  <c r="J412" s="1"/>
  <c r="J109" s="1"/>
  <c r="T422"/>
  <c r="T421" s="1"/>
  <c r="BK138"/>
  <c r="J138" s="1"/>
  <c r="J98" s="1"/>
  <c r="P234"/>
  <c r="T253"/>
  <c r="BK336"/>
  <c r="J336" s="1"/>
  <c r="J102" s="1"/>
  <c r="P366"/>
  <c r="BK382"/>
  <c r="J382" s="1"/>
  <c r="J106" s="1"/>
  <c r="BK392"/>
  <c r="J392" s="1"/>
  <c r="J108" s="1"/>
  <c r="P412"/>
  <c r="P422"/>
  <c r="P421" s="1"/>
  <c r="P138"/>
  <c r="BK234"/>
  <c r="J234" s="1"/>
  <c r="J99" s="1"/>
  <c r="R253"/>
  <c r="T294"/>
  <c r="BK366"/>
  <c r="J366" s="1"/>
  <c r="J103" s="1"/>
  <c r="T382"/>
  <c r="T392"/>
  <c r="BK422"/>
  <c r="J422" s="1"/>
  <c r="J111" s="1"/>
  <c r="T138"/>
  <c r="T137" s="1"/>
  <c r="R234"/>
  <c r="P253"/>
  <c r="R294"/>
  <c r="T336"/>
  <c r="P382"/>
  <c r="P387"/>
  <c r="R392"/>
  <c r="T412"/>
  <c r="BK253"/>
  <c r="J253" s="1"/>
  <c r="J100" s="1"/>
  <c r="P294"/>
  <c r="R336"/>
  <c r="T366"/>
  <c r="R382"/>
  <c r="P392"/>
  <c r="R412"/>
  <c r="R422"/>
  <c r="R421"/>
  <c r="BK428"/>
  <c r="J428" s="1"/>
  <c r="J114" s="1"/>
  <c r="BK379"/>
  <c r="J379"/>
  <c r="J104" s="1"/>
  <c r="BK432"/>
  <c r="J432" s="1"/>
  <c r="J116" s="1"/>
  <c r="BK426"/>
  <c r="J426" s="1"/>
  <c r="J113" s="1"/>
  <c r="BK430"/>
  <c r="J430" s="1"/>
  <c r="J115" s="1"/>
  <c r="E85" i="4"/>
  <c r="J89"/>
  <c r="F115"/>
  <c r="E108" i="3"/>
  <c r="J89"/>
  <c r="F92"/>
  <c r="E85" i="2"/>
  <c r="J89"/>
  <c r="F92"/>
  <c r="BE139"/>
  <c r="BE141"/>
  <c r="BE143"/>
  <c r="BE144"/>
  <c r="BE146"/>
  <c r="BE148"/>
  <c r="BE149"/>
  <c r="BE151"/>
  <c r="BE153"/>
  <c r="BE157"/>
  <c r="BE166"/>
  <c r="BE175"/>
  <c r="BE188"/>
  <c r="BE189"/>
  <c r="BE191"/>
  <c r="BE195"/>
  <c r="BE197"/>
  <c r="BE199"/>
  <c r="BE202"/>
  <c r="BE204"/>
  <c r="BE207"/>
  <c r="BE213"/>
  <c r="BE215"/>
  <c r="BE216"/>
  <c r="BE218"/>
  <c r="BE220"/>
  <c r="BE221"/>
  <c r="BE223"/>
  <c r="BE225"/>
  <c r="BE227"/>
  <c r="BE229"/>
  <c r="BE231"/>
  <c r="BE235"/>
  <c r="BE240"/>
  <c r="BE254"/>
  <c r="BE256"/>
  <c r="BE258"/>
  <c r="BE260"/>
  <c r="BE262"/>
  <c r="BE264"/>
  <c r="BE266"/>
  <c r="BE267"/>
  <c r="BE268"/>
  <c r="BE269"/>
  <c r="BE270"/>
  <c r="BE280"/>
  <c r="BE282"/>
  <c r="BE284"/>
  <c r="BE292"/>
  <c r="BE295"/>
  <c r="BE297"/>
  <c r="BE304"/>
  <c r="BE306"/>
  <c r="BE313"/>
  <c r="BE316"/>
  <c r="BE318"/>
  <c r="BE320"/>
  <c r="BE326"/>
  <c r="BE330"/>
  <c r="BE337"/>
  <c r="BE339"/>
  <c r="BE342"/>
  <c r="BE345"/>
  <c r="BE348"/>
  <c r="BE350"/>
  <c r="BE352"/>
  <c r="BE359"/>
  <c r="BE361"/>
  <c r="BE362"/>
  <c r="BE363"/>
  <c r="BE364"/>
  <c r="BE365"/>
  <c r="BE367"/>
  <c r="BE368"/>
  <c r="BE370"/>
  <c r="BE372"/>
  <c r="BE374"/>
  <c r="BE376"/>
  <c r="BE377"/>
  <c r="BE380"/>
  <c r="BE383"/>
  <c r="BE385"/>
  <c r="BE388"/>
  <c r="BE390"/>
  <c r="BE391"/>
  <c r="BE393"/>
  <c r="BE394"/>
  <c r="BE395"/>
  <c r="BE396"/>
  <c r="BE397"/>
  <c r="BE398"/>
  <c r="BE399"/>
  <c r="BE400"/>
  <c r="BE401"/>
  <c r="BE402"/>
  <c r="BE403"/>
  <c r="BE404"/>
  <c r="BE405"/>
  <c r="BE406"/>
  <c r="BE407"/>
  <c r="BE408"/>
  <c r="BE409"/>
  <c r="BE410"/>
  <c r="BE411"/>
  <c r="BE413"/>
  <c r="BE414"/>
  <c r="BE415"/>
  <c r="BE416"/>
  <c r="BE417"/>
  <c r="BE418"/>
  <c r="BE419"/>
  <c r="BE420"/>
  <c r="BE423"/>
  <c r="BE424"/>
  <c r="BE427"/>
  <c r="BE429"/>
  <c r="BE431"/>
  <c r="BE433"/>
  <c r="BC95" i="1"/>
  <c r="BB95"/>
  <c r="BB94" s="1"/>
  <c r="W31" s="1"/>
  <c r="F34" i="3"/>
  <c r="BA96" i="1" s="1"/>
  <c r="BC94"/>
  <c r="W32" s="1"/>
  <c r="F34" i="4"/>
  <c r="BA97" i="1" s="1"/>
  <c r="R381" i="2" l="1"/>
  <c r="I38" i="7"/>
  <c r="M44"/>
  <c r="M38" s="1"/>
  <c r="G38"/>
  <c r="G56" s="1"/>
  <c r="I121" i="4" s="1"/>
  <c r="I52" i="6"/>
  <c r="M57"/>
  <c r="M52" s="1"/>
  <c r="G52"/>
  <c r="G69" s="1"/>
  <c r="I121" i="3" s="1"/>
  <c r="P137" i="2"/>
  <c r="BK137"/>
  <c r="J137" s="1"/>
  <c r="J97" s="1"/>
  <c r="P381"/>
  <c r="R137"/>
  <c r="R136" s="1"/>
  <c r="T381"/>
  <c r="T136" s="1"/>
  <c r="BK381"/>
  <c r="J381" s="1"/>
  <c r="J105" s="1"/>
  <c r="BK421"/>
  <c r="J421" s="1"/>
  <c r="J110" s="1"/>
  <c r="BK425"/>
  <c r="J425" s="1"/>
  <c r="J112" s="1"/>
  <c r="J33"/>
  <c r="AV95" i="1" s="1"/>
  <c r="AT95" s="1"/>
  <c r="BA94"/>
  <c r="W30" s="1"/>
  <c r="F33" i="2"/>
  <c r="AZ95" i="1" s="1"/>
  <c r="AX94"/>
  <c r="AY94"/>
  <c r="J121" i="4" l="1"/>
  <c r="BE121" s="1"/>
  <c r="BK121"/>
  <c r="BK120" s="1"/>
  <c r="BK121" i="3"/>
  <c r="BK120" s="1"/>
  <c r="J121"/>
  <c r="BE121" s="1"/>
  <c r="P136" i="2"/>
  <c r="AU95" i="1" s="1"/>
  <c r="AU94" s="1"/>
  <c r="BK136" i="2"/>
  <c r="J136" s="1"/>
  <c r="J96" s="1"/>
  <c r="AW94" i="1"/>
  <c r="AK30" s="1"/>
  <c r="F33" i="4" l="1"/>
  <c r="AZ97" i="1" s="1"/>
  <c r="J33" i="4"/>
  <c r="AV97" i="1" s="1"/>
  <c r="AT97" s="1"/>
  <c r="J120" i="4"/>
  <c r="J98" s="1"/>
  <c r="BK119"/>
  <c r="J120" i="3"/>
  <c r="J98" s="1"/>
  <c r="BK119"/>
  <c r="J33"/>
  <c r="AV96" i="1" s="1"/>
  <c r="AT96" s="1"/>
  <c r="F33" i="3"/>
  <c r="AZ96" i="1" s="1"/>
  <c r="AZ94" s="1"/>
  <c r="W29" s="1"/>
  <c r="J30" i="2"/>
  <c r="AG95" i="1" s="1"/>
  <c r="AN95" s="1"/>
  <c r="BK118" i="4" l="1"/>
  <c r="J118" s="1"/>
  <c r="J119"/>
  <c r="J97" s="1"/>
  <c r="AV94" i="1"/>
  <c r="AK29" s="1"/>
  <c r="J119" i="3"/>
  <c r="J97" s="1"/>
  <c r="BK118"/>
  <c r="J118" s="1"/>
  <c r="J39" i="2"/>
  <c r="AT94" i="1"/>
  <c r="J96" i="4" l="1"/>
  <c r="J30"/>
  <c r="J96" i="3"/>
  <c r="J30"/>
  <c r="AG97" i="1" l="1"/>
  <c r="AN97" s="1"/>
  <c r="J39" i="4"/>
  <c r="J39" i="3"/>
  <c r="AG96" i="1"/>
  <c r="AN96" l="1"/>
  <c r="AG94"/>
  <c r="AK26" l="1"/>
  <c r="AK35" s="1"/>
  <c r="AN94"/>
</calcChain>
</file>

<file path=xl/sharedStrings.xml><?xml version="1.0" encoding="utf-8"?>
<sst xmlns="http://schemas.openxmlformats.org/spreadsheetml/2006/main" count="4133" uniqueCount="882">
  <si>
    <t>Export Komplet</t>
  </si>
  <si>
    <t/>
  </si>
  <si>
    <t>2.0</t>
  </si>
  <si>
    <t>False</t>
  </si>
  <si>
    <t>{db364fcf-cb9d-4ad1-ae5c-eee795fd309f}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</si>
  <si>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</si>
  <si>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</si>
  <si>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</si>
  <si>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</si>
  <si>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</si>
  <si>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</si>
  <si>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</si>
  <si>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</si>
  <si>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24-031</t>
  </si>
  <si>
    <t>Stavba:</t>
  </si>
  <si>
    <t>Revitalizace vnitrobloku Tyršova</t>
  </si>
  <si>
    <t>KSO:</t>
  </si>
  <si>
    <t>CC-CZ:</t>
  </si>
  <si>
    <t>Místo:</t>
  </si>
  <si>
    <t>Benešov</t>
  </si>
  <si>
    <t>Datum:</t>
  </si>
  <si>
    <t>11. 6. 2024</t>
  </si>
  <si>
    <t>Zadavatel:</t>
  </si>
  <si>
    <t>IČ:</t>
  </si>
  <si>
    <t>Město Benešov</t>
  </si>
  <si>
    <t>DIČ:</t>
  </si>
  <si>
    <t>Zhotovitel:</t>
  </si>
  <si>
    <t xml:space="preserve"> </t>
  </si>
  <si>
    <t>Projektant:</t>
  </si>
  <si>
    <t>Sportovní projekty s.r.o.</t>
  </si>
  <si>
    <t>True</t>
  </si>
  <si>
    <t>Zpracovatel:</t>
  </si>
  <si>
    <t>F.Pecka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</si>
  <si>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</si>
  <si>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</si>
  <si>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</si>
  <si>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</si>
  <si>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</si>
  <si>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</si>
  <si>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</si>
  <si>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</si>
  <si>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</si>
  <si>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</si>
  <si>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</si>
  <si>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</si>
  <si>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</si>
  <si>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</si>
  <si>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</si>
  <si>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</si>
  <si>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</si>
  <si>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</si>
  <si>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</si>
  <si>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</si>
  <si>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</si>
  <si>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</si>
  <si>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</si>
  <si>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</si>
  <si>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</si>
  <si>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</si>
  <si>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</si>
  <si>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</si>
  <si>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</si>
  <si>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</si>
  <si>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</si>
  <si>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</si>
  <si>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</si>
  <si>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</si>
  <si>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</si>
  <si>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</si>
  <si>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</si>
  <si>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</si>
  <si>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</si>
  <si>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</si>
  <si>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</si>
  <si>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</si>
  <si>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</si>
  <si>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</si>
  <si>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</si>
  <si>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</si>
  <si>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</si>
  <si>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Dětské hřiště</t>
  </si>
  <si>
    <t>STA</t>
  </si>
  <si>
    <t>1</t>
  </si>
  <si>
    <t>{075b0ec2-8f35-48ad-9ddb-ace8dd0b2aae}</t>
  </si>
  <si>
    <t>2</t>
  </si>
  <si>
    <t>IO-01</t>
  </si>
  <si>
    <t>Veřejné osvětlení</t>
  </si>
  <si>
    <t>ING</t>
  </si>
  <si>
    <t>{b629425e-6e91-4ae0-b9f8-c147d80b2dd1}</t>
  </si>
  <si>
    <t>IO-02</t>
  </si>
  <si>
    <t>Areálový rozvod NN</t>
  </si>
  <si>
    <t>{56efc456-b14c-433c-96e8-09f8c7935742}</t>
  </si>
  <si>
    <t>KRYCÍ LIST SOUPISU PRACÍ</t>
  </si>
  <si>
    <t>Objekt:</t>
  </si>
  <si>
    <t>SO-01 - Dětské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</si>
  <si>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</si>
  <si>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</si>
  <si>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</si>
  <si>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</si>
  <si>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</si>
  <si>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</si>
  <si>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</si>
  <si>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</si>
  <si>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</si>
  <si>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</si>
  <si>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</si>
  <si>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</si>
  <si>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</si>
  <si>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</si>
  <si>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</si>
  <si>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772 - Podlahy z kamene</t>
  </si>
  <si>
    <t xml:space="preserve">    792 - Sportovní vybavení</t>
  </si>
  <si>
    <t xml:space="preserve">    796 - Mobiliář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</si>
  <si>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</si>
  <si>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</si>
  <si>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</si>
  <si>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</si>
  <si>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</si>
  <si>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</si>
  <si>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</si>
  <si>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</si>
  <si>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</si>
  <si>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</si>
  <si>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</si>
  <si>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</si>
  <si>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</si>
  <si>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</si>
  <si>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</si>
  <si>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</si>
  <si>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</si>
  <si>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</si>
  <si>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</si>
  <si>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</si>
  <si>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</si>
  <si>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</si>
  <si>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</si>
  <si>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</si>
  <si>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</si>
  <si>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111151121</t>
  </si>
  <si>
    <t>Pokosení trávníku parkového pl do 1000 m2 s odvozem do 20 km v rovině a svahu do 1:5</t>
  </si>
  <si>
    <t>m2</t>
  </si>
  <si>
    <t>4</t>
  </si>
  <si>
    <t>1895627684</t>
  </si>
  <si>
    <t>VV</t>
  </si>
  <si>
    <t>"S5" 586,0</t>
  </si>
  <si>
    <t>111251101</t>
  </si>
  <si>
    <t>Odstranění křovin průměru kmene do 100 mm i s kořeny sklonu terénu do 1:5 z celkové plochy do 100 m2 strojně</t>
  </si>
  <si>
    <t>-1081750400</t>
  </si>
  <si>
    <t>37,50+14,60+14,30+6,20+29,30+35,30+14,70</t>
  </si>
  <si>
    <t>3</t>
  </si>
  <si>
    <t>112155315</t>
  </si>
  <si>
    <t>Štěpkování keřového porostu hustého s naložením a odvozem do 20 km</t>
  </si>
  <si>
    <t>-1811146628</t>
  </si>
  <si>
    <t>113106121</t>
  </si>
  <si>
    <t>Rozebrání dlažeb z betonových dlaždic komunikací pro pěší ručně</t>
  </si>
  <si>
    <t>-634551943</t>
  </si>
  <si>
    <t>"přeskládání dlažby" 14,60</t>
  </si>
  <si>
    <t>5</t>
  </si>
  <si>
    <t>113106142</t>
  </si>
  <si>
    <t>Rozebrání dlažeb z betonových dlaždic komunikací pro pěší strojně pl přes 50 m2</t>
  </si>
  <si>
    <t>431558395</t>
  </si>
  <si>
    <t>"bourání" 248,50</t>
  </si>
  <si>
    <t>6</t>
  </si>
  <si>
    <t>113202111</t>
  </si>
  <si>
    <t>Vytrhání obrub krajníků obrubníků stojatých</t>
  </si>
  <si>
    <t>m</t>
  </si>
  <si>
    <t>271920973</t>
  </si>
  <si>
    <t>7</t>
  </si>
  <si>
    <t>121151113</t>
  </si>
  <si>
    <t>Sejmutí ornice plochy do 500 m2 tl vrstvy do 200 mm strojně</t>
  </si>
  <si>
    <t>182090919</t>
  </si>
  <si>
    <t>465,0+158,0</t>
  </si>
  <si>
    <t>8</t>
  </si>
  <si>
    <t>122251103</t>
  </si>
  <si>
    <t>Odkopávky a prokopávky nezapažené v hornině třídy těžitelnosti I skupiny 3 objem do 100 m3 strojně</t>
  </si>
  <si>
    <t>m3</t>
  </si>
  <si>
    <t>-1932428313</t>
  </si>
  <si>
    <t>"kopec" 61,94</t>
  </si>
  <si>
    <t>9</t>
  </si>
  <si>
    <t>131251104</t>
  </si>
  <si>
    <t>Hloubení jam nezapažených v hornině třídy těžitelnosti I skupiny 3 objem do 500 m3 strojně</t>
  </si>
  <si>
    <t>2129024218</t>
  </si>
  <si>
    <t>"pod hřištěm 1" 180,0*0,40</t>
  </si>
  <si>
    <t>"pod hřištěm 2" 277,0*0,40</t>
  </si>
  <si>
    <t>Součet</t>
  </si>
  <si>
    <t>10</t>
  </si>
  <si>
    <t>132212121</t>
  </si>
  <si>
    <t>Hloubení zapažených rýh šířky do 800 mm v soudržných horninách třídy těžitelnosti I skupiny 3 ručně</t>
  </si>
  <si>
    <t>-1952470498</t>
  </si>
  <si>
    <t>pro podhrabové desky</t>
  </si>
  <si>
    <t>"A" (2,03+1,53+1,53+2,53*3+2,33)*0,05*0,10</t>
  </si>
  <si>
    <t>"B1" 1,03*0,05*0,10</t>
  </si>
  <si>
    <t>"B2" 2,53*0,05*0,10</t>
  </si>
  <si>
    <t>"B3" 2,03*0,05*0,10</t>
  </si>
  <si>
    <t>"C1" (1,53+2,23+2,53*8+2,05)*0,05*0,10</t>
  </si>
  <si>
    <t>"C2" (2,53*6+1,23)*0,05*0,10</t>
  </si>
  <si>
    <t>11</t>
  </si>
  <si>
    <t>132251101</t>
  </si>
  <si>
    <t>Hloubení rýh nezapažených š do 800 mm v hornině třídy těžitelnosti I skupiny 3 objem jednotlivě do 20 m3 strojně</t>
  </si>
  <si>
    <t>-1884338417</t>
  </si>
  <si>
    <t>pro základové pasy</t>
  </si>
  <si>
    <t>"A" 1,80*0,60*1,30</t>
  </si>
  <si>
    <t>"B2" 4,30*0,60*1,30</t>
  </si>
  <si>
    <t>"C1" 2,85*0,60*1,30</t>
  </si>
  <si>
    <t>pro obrubníky</t>
  </si>
  <si>
    <t>"v.200mm" 205,60*0,30*0,30</t>
  </si>
  <si>
    <t>"v.300mm" 168,50*0,40*0,40</t>
  </si>
  <si>
    <t>133254101</t>
  </si>
  <si>
    <t>Hloubení šachet zapažených v hornině třídy těžitelnosti I skupiny 3 objem do 20 m3</t>
  </si>
  <si>
    <t>-536323058</t>
  </si>
  <si>
    <t>sloupky oplocení</t>
  </si>
  <si>
    <t>"A" 3,14*0,30*0,30*0,90*7</t>
  </si>
  <si>
    <t>"C1" 3,14*0,30*0,30*0,90*9</t>
  </si>
  <si>
    <t>"C2" 3,14*0,30*0,30*0,90*7</t>
  </si>
  <si>
    <t>"B1" 3,14*0,30*0,30*0,90*2</t>
  </si>
  <si>
    <t>"B2" 3,14*0,30*0,30*0,90*1</t>
  </si>
  <si>
    <t>"B3" 3,14*0,30*0,30*0,90*1</t>
  </si>
  <si>
    <t>sloupky posuvné brány</t>
  </si>
  <si>
    <t>"A" 0,45*0,45*1,30*1</t>
  </si>
  <si>
    <t>"B" 0,45*0,45*1,30*1</t>
  </si>
  <si>
    <t>"C" 0,45*0,45*1,30*1</t>
  </si>
  <si>
    <t>13</t>
  </si>
  <si>
    <t>162751117</t>
  </si>
  <si>
    <t>Vodorovné přemístění přes 9 000 do 10000 m výkopku/sypaniny z horniny třídy těžitelnosti I skupiny 1 až 3</t>
  </si>
  <si>
    <t>229390639</t>
  </si>
  <si>
    <t>14</t>
  </si>
  <si>
    <t>162751119</t>
  </si>
  <si>
    <t>Příplatek k vodorovnému přemístění výkopku/sypaniny z horniny třídy těžitelnosti I skupiny 1 až 3 ZKD 1000 m přes 10000 m</t>
  </si>
  <si>
    <t>-1955684338</t>
  </si>
  <si>
    <t>429,755*10</t>
  </si>
  <si>
    <t>15</t>
  </si>
  <si>
    <t>171201231</t>
  </si>
  <si>
    <t>Poplatek za uložení zeminy a kamení na recyklační skládce (skládkovné) kód odpadu 17 05 04</t>
  </si>
  <si>
    <t>t</t>
  </si>
  <si>
    <t>-1508720093</t>
  </si>
  <si>
    <t>"výkopy" 429,755*1,8</t>
  </si>
  <si>
    <t>"ornice" -124,60*1,8</t>
  </si>
  <si>
    <t>16</t>
  </si>
  <si>
    <t>171251201</t>
  </si>
  <si>
    <t>Uložení sypaniny na skládky nebo meziskládky</t>
  </si>
  <si>
    <t>953443350</t>
  </si>
  <si>
    <t>"výkopy" 429,755</t>
  </si>
  <si>
    <t>17</t>
  </si>
  <si>
    <t>181151311</t>
  </si>
  <si>
    <t>Plošná úprava terénu přes 500 m2 zemina skupiny 1 až 4 nerovnosti přes 50 do 100 mm v rovinně a svahu do 1:5</t>
  </si>
  <si>
    <t>1774565598</t>
  </si>
  <si>
    <t>18</t>
  </si>
  <si>
    <t>M</t>
  </si>
  <si>
    <t>10371500</t>
  </si>
  <si>
    <t>substrát pro trávníky VL</t>
  </si>
  <si>
    <t>-2045627224</t>
  </si>
  <si>
    <t>"S5" 586,0*0,05*1,05</t>
  </si>
  <si>
    <t>19</t>
  </si>
  <si>
    <t>181411131</t>
  </si>
  <si>
    <t>Založení parkového trávníku výsevem pl do 1000 m2 v rovině a ve svahu do 1:5</t>
  </si>
  <si>
    <t>1009810644</t>
  </si>
  <si>
    <t>20</t>
  </si>
  <si>
    <t>00572410</t>
  </si>
  <si>
    <t>osivo směs travní parková</t>
  </si>
  <si>
    <t>kg</t>
  </si>
  <si>
    <t>-1290887139</t>
  </si>
  <si>
    <t>586*0,03 'Přepočtené koeficientem množství</t>
  </si>
  <si>
    <t>181951112.1</t>
  </si>
  <si>
    <t>Úprava pláně s vyrovnáním nerovností v hornině třídy těžitelnosti I skupiny 1 až 3 se zhutněním strojně vč.předepsaných zkoušek zhutnění</t>
  </si>
  <si>
    <t>-1688376976</t>
  </si>
  <si>
    <t>"S1" 457,20</t>
  </si>
  <si>
    <t>"S2" 148,30+11,0+131,30+2,0</t>
  </si>
  <si>
    <t>"S4" 0,35*0,45*16</t>
  </si>
  <si>
    <t>22</t>
  </si>
  <si>
    <t>183451311</t>
  </si>
  <si>
    <t>Provzdušnění trávníku bez přísevu travního osiva pl do 1000 m2 v rovině nebo na svahu do 1:5</t>
  </si>
  <si>
    <t>2077169132</t>
  </si>
  <si>
    <t>23</t>
  </si>
  <si>
    <t>183451411</t>
  </si>
  <si>
    <t>Prořezání trávníku bez přísevu pl do 1000 m2 v rovině nebo na svahu do 1:5</t>
  </si>
  <si>
    <t>-1333857510</t>
  </si>
  <si>
    <t>24</t>
  </si>
  <si>
    <t>184813212</t>
  </si>
  <si>
    <t>Ochranné oplocení kořenové zóny stromu v rovině nebo na svahu do 1:5 v přes 1500 do 2000 mm</t>
  </si>
  <si>
    <t>1390384880</t>
  </si>
  <si>
    <t>20*20,0</t>
  </si>
  <si>
    <t>25</t>
  </si>
  <si>
    <t>184813252</t>
  </si>
  <si>
    <t>Odstranění ochranného oplocení kořenové zóny stromu v rovině nebo na svahu do 1:5 v přes 1500 do 2000 mm</t>
  </si>
  <si>
    <t>445506630</t>
  </si>
  <si>
    <t>26</t>
  </si>
  <si>
    <t>184818231</t>
  </si>
  <si>
    <t>Ochrana kmene průměru do 300 mm bedněním výšky do 2 m</t>
  </si>
  <si>
    <t>kus</t>
  </si>
  <si>
    <t>-1541428027</t>
  </si>
  <si>
    <t>27</t>
  </si>
  <si>
    <t>184853511</t>
  </si>
  <si>
    <t>Chemické odplevelení před založením kultury nad 20 m2 postřikem na široko v rovině a svahu do 1:5 strojně</t>
  </si>
  <si>
    <t>542124966</t>
  </si>
  <si>
    <t>28</t>
  </si>
  <si>
    <t>185802113</t>
  </si>
  <si>
    <t>Hnojení půdy umělým hnojivem na široko v rovině a svahu do 1:5</t>
  </si>
  <si>
    <t>-1242772210</t>
  </si>
  <si>
    <t>"S5" 586,0*0,000025</t>
  </si>
  <si>
    <t>29</t>
  </si>
  <si>
    <t>25191155</t>
  </si>
  <si>
    <t>hnojivo průmyslové Cererit</t>
  </si>
  <si>
    <t>-246362968</t>
  </si>
  <si>
    <t>0,015*1000 'Přepočtené koeficientem množství</t>
  </si>
  <si>
    <t>30</t>
  </si>
  <si>
    <t>185803211</t>
  </si>
  <si>
    <t>Uválcování trávníku v rovině a svahu do 1:5</t>
  </si>
  <si>
    <t>-768016066</t>
  </si>
  <si>
    <t>31</t>
  </si>
  <si>
    <t>185804312</t>
  </si>
  <si>
    <t>Zalití rostlin vodou plocha přes 20 m2</t>
  </si>
  <si>
    <t>1777127817</t>
  </si>
  <si>
    <t>"S5" 586,0*0,002</t>
  </si>
  <si>
    <t>32</t>
  </si>
  <si>
    <t>185851121</t>
  </si>
  <si>
    <t>Dovoz vody pro zálivku rostlin za vzdálenost do 1000 m</t>
  </si>
  <si>
    <t>-1690634703</t>
  </si>
  <si>
    <t>Zakládání</t>
  </si>
  <si>
    <t>33</t>
  </si>
  <si>
    <t>274313611</t>
  </si>
  <si>
    <t>Základové pásy z betonu tř. C 16/20</t>
  </si>
  <si>
    <t>-1477800613</t>
  </si>
  <si>
    <t>"A" 1,80*0,60*1,20</t>
  </si>
  <si>
    <t>"B2" 4,30*0,60*1,20</t>
  </si>
  <si>
    <t>"C1" 2,85*0,60*1,20</t>
  </si>
  <si>
    <t>34</t>
  </si>
  <si>
    <t>275313611</t>
  </si>
  <si>
    <t>Základové patky z betonu tř. C 16/20</t>
  </si>
  <si>
    <t>2018135137</t>
  </si>
  <si>
    <t>"A" 3,14*0,30*0,30*0,80*7</t>
  </si>
  <si>
    <t>"C1" 3,14*0,30*0,30*0,80*9</t>
  </si>
  <si>
    <t>"C2" 3,14*0,30*0,30*0,80*7</t>
  </si>
  <si>
    <t>"B1" 3,14*0,30*0,30*0,80*2</t>
  </si>
  <si>
    <t>"B2" 3,14*0,30*0,30*0,80*1</t>
  </si>
  <si>
    <t>"B3" 3,14*0,30*0,30*0,80*1</t>
  </si>
  <si>
    <t>"A" 0,45*0,45*1,20*1</t>
  </si>
  <si>
    <t>"B" 0,45*0,45*1,20*1</t>
  </si>
  <si>
    <t>"C" 0,45*0,45*1,20*1</t>
  </si>
  <si>
    <t>Svislé a kompletní konstrukce</t>
  </si>
  <si>
    <t>35</t>
  </si>
  <si>
    <t>3381001</t>
  </si>
  <si>
    <t>D+M plastového víčka na sloupek oplocení</t>
  </si>
  <si>
    <t>ks</t>
  </si>
  <si>
    <t>2013300602</t>
  </si>
  <si>
    <t>32+2+4+1</t>
  </si>
  <si>
    <t>36</t>
  </si>
  <si>
    <t>338171113</t>
  </si>
  <si>
    <t>Osazování sloupků a vzpěr plotových ocelových v do 2 m se zabetonováním</t>
  </si>
  <si>
    <t>324606694</t>
  </si>
  <si>
    <t>39</t>
  </si>
  <si>
    <t>37</t>
  </si>
  <si>
    <t>145501R</t>
  </si>
  <si>
    <t>sloupek ocelový průřez čtvercový 60x60x1,5mm, žárový pozink, dl.2600mm</t>
  </si>
  <si>
    <t>-1271338212</t>
  </si>
  <si>
    <t>38</t>
  </si>
  <si>
    <t>145502R</t>
  </si>
  <si>
    <t>sloupek ocelový průřez čtvercový 80x80x1,5mm, žárový pozink, dl.2630mm</t>
  </si>
  <si>
    <t>994151226</t>
  </si>
  <si>
    <t>145503R</t>
  </si>
  <si>
    <t>sloupek ocelový průřez čtvercový 100x100x1,5mm, žárový pozink, dl.2630mm</t>
  </si>
  <si>
    <t>-1310636303</t>
  </si>
  <si>
    <t>40</t>
  </si>
  <si>
    <t>145504R</t>
  </si>
  <si>
    <t>sloupek ocelový průřez obdelníkový 60x80x1,5mm, žárový pozink, dl.2600mm</t>
  </si>
  <si>
    <t>2077351319</t>
  </si>
  <si>
    <t>41</t>
  </si>
  <si>
    <t>34810124R</t>
  </si>
  <si>
    <t>D+M Vstupní jednokřídlová branka vel.1000x1980mm, výplň 2D pletivo, žárový pozink, vč.kování, komplet dle tab PSV ozn X24</t>
  </si>
  <si>
    <t>386158080</t>
  </si>
  <si>
    <t>42</t>
  </si>
  <si>
    <t>34810125R</t>
  </si>
  <si>
    <t>D+M Posuvná vrata vel.7000x2000mm, výplň jekl, žárový pozink, vč.kování, dálkové ovládání, komplet dle tab PSV ozn X25</t>
  </si>
  <si>
    <t>-1872450459</t>
  </si>
  <si>
    <t>43</t>
  </si>
  <si>
    <t>34810126R</t>
  </si>
  <si>
    <t>D+M Posuvná vrata vel.4500x2000mm, výplň jekl, žárový pozink, vč.kování, dálkové ovládání, komplet dle tab PSV ozn X26</t>
  </si>
  <si>
    <t>-1607512733</t>
  </si>
  <si>
    <t>44</t>
  </si>
  <si>
    <t>34810127R</t>
  </si>
  <si>
    <t>D+M Posuvná vrata vel.5500x2000mm, výplň jekl, žárový pozink, vč.kování, dálkové ovládání, komplet dle tab PSV ozn X27</t>
  </si>
  <si>
    <t>1551124225</t>
  </si>
  <si>
    <t>45</t>
  </si>
  <si>
    <t>348121221</t>
  </si>
  <si>
    <t>Osazení podhrabových desek délky do 3 m na ocelové plotové sloupky</t>
  </si>
  <si>
    <t>-244374488</t>
  </si>
  <si>
    <t>podhrabové desky</t>
  </si>
  <si>
    <t>"A" 2,03+1,53+1,53+2,53*3+2,33</t>
  </si>
  <si>
    <t>"B1" 1,03</t>
  </si>
  <si>
    <t>"B2" 2,53</t>
  </si>
  <si>
    <t>"B3" 2,03</t>
  </si>
  <si>
    <t>"C1" 1,53+2,23+2,53*8+2,05</t>
  </si>
  <si>
    <t>"C2" 2,53*6+1,23</t>
  </si>
  <si>
    <t>63,06*0,44 'Přepočtené koeficientem množství</t>
  </si>
  <si>
    <t>46</t>
  </si>
  <si>
    <t>59232542.1</t>
  </si>
  <si>
    <t>betonová podhrabová deska 2470x300x50mm hladká (bez zámku)</t>
  </si>
  <si>
    <t>-1920675169</t>
  </si>
  <si>
    <t>27,746*1,1 'Přepočtené koeficientem množství</t>
  </si>
  <si>
    <t>47</t>
  </si>
  <si>
    <t>55342205.1</t>
  </si>
  <si>
    <t>stabilizační držák průběžný pro uchycení podhrabové desky na hranatý sloupek 60mm</t>
  </si>
  <si>
    <t>584458269</t>
  </si>
  <si>
    <t>56,0</t>
  </si>
  <si>
    <t>48</t>
  </si>
  <si>
    <t>348171146</t>
  </si>
  <si>
    <t>Montáž panelového svařovaného oplocení v přes 1,5 do 2,0 m</t>
  </si>
  <si>
    <t>599665971</t>
  </si>
  <si>
    <t>49</t>
  </si>
  <si>
    <t>55342422</t>
  </si>
  <si>
    <t xml:space="preserve">plotový panel svařovaný v 1,5-2,0m š do 2,5m průměru drátu 4mm oka 50x200mm s dvojitým horizontálním drátem povrchová úprava PZ </t>
  </si>
  <si>
    <t>1044337886</t>
  </si>
  <si>
    <t>Komunikace pozemní</t>
  </si>
  <si>
    <t>50</t>
  </si>
  <si>
    <t>564710001</t>
  </si>
  <si>
    <t>Podklad z kameniva hrubého drceného vel. 8-16 mm plochy do 100 m2 tl 50 mm</t>
  </si>
  <si>
    <t>2063518000</t>
  </si>
  <si>
    <t>"S3" 14,60</t>
  </si>
  <si>
    <t>51</t>
  </si>
  <si>
    <t>564710011</t>
  </si>
  <si>
    <t>Podklad z kameniva hrubého drceného vel. 8-16 mm plochy přes 100 m2 tl 50 mm</t>
  </si>
  <si>
    <t>446334649</t>
  </si>
  <si>
    <t>"S2"</t>
  </si>
  <si>
    <t>"šedá" 148,30</t>
  </si>
  <si>
    <t>"písková" 11,0</t>
  </si>
  <si>
    <t>"tmavě šedá" 131,30</t>
  </si>
  <si>
    <t>"červená" 2,0</t>
  </si>
  <si>
    <t>52</t>
  </si>
  <si>
    <t>564760111</t>
  </si>
  <si>
    <t>Podklad z kameniva hrubého drceného vel. 16-32 mm plochy přes 100 m2 tl 200 mm</t>
  </si>
  <si>
    <t>1040903574</t>
  </si>
  <si>
    <t>53</t>
  </si>
  <si>
    <t>564831111</t>
  </si>
  <si>
    <t>Podklad ze štěrkodrtě fr.0-63 plochy přes 100 m2 tl 100 mm</t>
  </si>
  <si>
    <t>-1665451668</t>
  </si>
  <si>
    <t>54</t>
  </si>
  <si>
    <t>596211120</t>
  </si>
  <si>
    <t>Kladení dlažby komunikací pro pěší ručně tl 60 mm skupiny B pl do 50 m2</t>
  </si>
  <si>
    <t>2068728585</t>
  </si>
  <si>
    <t xml:space="preserve">"S2" </t>
  </si>
  <si>
    <t>55</t>
  </si>
  <si>
    <t>59246049</t>
  </si>
  <si>
    <t>dlažba skladebná betonová z více formátů o max. rozměrech 210x140mm tl 60mm přírodní</t>
  </si>
  <si>
    <t>-1582222182</t>
  </si>
  <si>
    <t>131,3*1,03 'Přepočtené koeficientem množství</t>
  </si>
  <si>
    <t>56</t>
  </si>
  <si>
    <t>59680</t>
  </si>
  <si>
    <t>Přeložení stávající betonové dlažby vč.kladecí vrstvy</t>
  </si>
  <si>
    <t>-884117906</t>
  </si>
  <si>
    <t>"přeložení dlažby S3" 14,60</t>
  </si>
  <si>
    <t>57</t>
  </si>
  <si>
    <t>596811121</t>
  </si>
  <si>
    <t>Kladení betonové dlažby komunikací pro pěší do lože z kameniva velikosti do 0,09 m2 pl přes 50 do 100 m2</t>
  </si>
  <si>
    <t>-1291102973</t>
  </si>
  <si>
    <t>58</t>
  </si>
  <si>
    <t>59245018</t>
  </si>
  <si>
    <t>dlažba tvar obdélník betonová 200x100x60mm přírodní</t>
  </si>
  <si>
    <t>1709823809</t>
  </si>
  <si>
    <t>148,3*1,03 'Přepočtené koeficientem množství</t>
  </si>
  <si>
    <t>59</t>
  </si>
  <si>
    <t>59245008</t>
  </si>
  <si>
    <t>dlažba skladebná betonová 200x100mm tl 60mm barevná</t>
  </si>
  <si>
    <t>-443930067</t>
  </si>
  <si>
    <t>13*1,03 'Přepočtené koeficientem množství</t>
  </si>
  <si>
    <t>Ostatní konstrukce a práce, bourání</t>
  </si>
  <si>
    <t>60</t>
  </si>
  <si>
    <t>916331112</t>
  </si>
  <si>
    <t>Osazení zahradního obrubníku betonového do lože z betonu s boční opěrou</t>
  </si>
  <si>
    <t>1220780309</t>
  </si>
  <si>
    <t>205,60+168,50</t>
  </si>
  <si>
    <t>61</t>
  </si>
  <si>
    <t>59217002</t>
  </si>
  <si>
    <t>obrubník zahradní betonový šedý 1000x50x200mm</t>
  </si>
  <si>
    <t>1224809059</t>
  </si>
  <si>
    <t>205,60</t>
  </si>
  <si>
    <t>205,6*1,01 'Přepočtené koeficientem množství</t>
  </si>
  <si>
    <t>62</t>
  </si>
  <si>
    <t>59217065</t>
  </si>
  <si>
    <t>obrubník parkový betonový 1000x50x300mm přírodní</t>
  </si>
  <si>
    <t>-1426841071</t>
  </si>
  <si>
    <t>168,50</t>
  </si>
  <si>
    <t>168,5*1,01 'Přepočtené koeficientem množství</t>
  </si>
  <si>
    <t>63</t>
  </si>
  <si>
    <t>916991121</t>
  </si>
  <si>
    <t>Lože pod obrubníky z betonu prostého</t>
  </si>
  <si>
    <t>-1944322802</t>
  </si>
  <si>
    <t>"pod obrubníky betonové" 0,30*0,30*205,60+0,40*0,40*168,50</t>
  </si>
  <si>
    <t>64</t>
  </si>
  <si>
    <t>919726123</t>
  </si>
  <si>
    <t>Geotextilie pro ochranu, separaci a filtraci netkaná měrná hm přes 300 do 500 g/m2</t>
  </si>
  <si>
    <t>1297459822</t>
  </si>
  <si>
    <t>"S1" 457,20*2+(73,10+97,80)*0,40</t>
  </si>
  <si>
    <t>65</t>
  </si>
  <si>
    <t>936009122</t>
  </si>
  <si>
    <t>Bezpečnostní dopadová plocha venkovní na dětském hřišti tl 40 cm z písku</t>
  </si>
  <si>
    <t>-27588440</t>
  </si>
  <si>
    <t>66</t>
  </si>
  <si>
    <t>952901411</t>
  </si>
  <si>
    <t>Vyčištění ostatních objektů při jakékoliv výšce podlaží</t>
  </si>
  <si>
    <t>-1779700754</t>
  </si>
  <si>
    <t>67</t>
  </si>
  <si>
    <t>962022491</t>
  </si>
  <si>
    <t>Bourání zdiva nadzákladového kamenného na MC přes 1 m3</t>
  </si>
  <si>
    <t>-905560311</t>
  </si>
  <si>
    <t>27,0*0,45</t>
  </si>
  <si>
    <t>68</t>
  </si>
  <si>
    <t>966001211</t>
  </si>
  <si>
    <t xml:space="preserve">Odstranění lavičky stabilní </t>
  </si>
  <si>
    <t>-882542560</t>
  </si>
  <si>
    <t>69</t>
  </si>
  <si>
    <t>966001212R</t>
  </si>
  <si>
    <t>Odstranění stolku a sedáků</t>
  </si>
  <si>
    <t>kpl</t>
  </si>
  <si>
    <t>-1895324272</t>
  </si>
  <si>
    <t>70</t>
  </si>
  <si>
    <t>966001311</t>
  </si>
  <si>
    <t>Odstranění odpadkového koše kamenného</t>
  </si>
  <si>
    <t>-67195177</t>
  </si>
  <si>
    <t>71</t>
  </si>
  <si>
    <t>966001312</t>
  </si>
  <si>
    <t>Odstranění odpadkového koše plastového</t>
  </si>
  <si>
    <t>-992470665</t>
  </si>
  <si>
    <t>72</t>
  </si>
  <si>
    <t>966071711</t>
  </si>
  <si>
    <t>Bourání sloupků a vzpěr plotových ocelových do 2,5 m zabetonovaných</t>
  </si>
  <si>
    <t>-1925786624</t>
  </si>
  <si>
    <t>997</t>
  </si>
  <si>
    <t>Přesun sutě</t>
  </si>
  <si>
    <t>73</t>
  </si>
  <si>
    <t>997013111</t>
  </si>
  <si>
    <t>Vnitrostaveništní doprava suti a vybouraných hmot pro budovy v do 6 m s použitím mechanizace</t>
  </si>
  <si>
    <t>-1322618719</t>
  </si>
  <si>
    <t>74</t>
  </si>
  <si>
    <t>997013811</t>
  </si>
  <si>
    <t>Poplatek za uložení na skládce (skládkovné) stavebního odpadu dřevěného kód odpadu 17 02 01</t>
  </si>
  <si>
    <t>-416469819</t>
  </si>
  <si>
    <t>0,72</t>
  </si>
  <si>
    <t>75</t>
  </si>
  <si>
    <t>997013861</t>
  </si>
  <si>
    <t>Poplatek za uložení stavebního odpadu na recyklační skládce (skládkovné) z prostého betonu kód odpadu 17 01 01</t>
  </si>
  <si>
    <t>736396294</t>
  </si>
  <si>
    <t>63,368+27,204</t>
  </si>
  <si>
    <t>76</t>
  </si>
  <si>
    <t>997013869</t>
  </si>
  <si>
    <t>Poplatek za uložení stavebního odpadu na recyklační skládce (skládkovné) ze směsí betonu, cihel a keramických výrobků kód odpadu 17 01 07</t>
  </si>
  <si>
    <t>1613361909</t>
  </si>
  <si>
    <t>3,856+0,20+0,174+0,014+0,66</t>
  </si>
  <si>
    <t>77</t>
  </si>
  <si>
    <t>997013873</t>
  </si>
  <si>
    <t>Poplatek za uložení stavebního odpadu na recyklační skládce (skládkovné) zeminy a kamení zatříděného do Katalogu odpadů pod kódem 17 05 04</t>
  </si>
  <si>
    <t>-642808530</t>
  </si>
  <si>
    <t>30,375</t>
  </si>
  <si>
    <t>78</t>
  </si>
  <si>
    <t>997231111</t>
  </si>
  <si>
    <t>Vodorovná doprava suti a vybouraných hmot do 1 km</t>
  </si>
  <si>
    <t>-880256151</t>
  </si>
  <si>
    <t>79</t>
  </si>
  <si>
    <t>997231119</t>
  </si>
  <si>
    <t>Příplatek ZKD 1 km vodorovné dopravy suti a vybouraných hmot</t>
  </si>
  <si>
    <t>-325060169</t>
  </si>
  <si>
    <t>0,283*19</t>
  </si>
  <si>
    <t>998</t>
  </si>
  <si>
    <t>Přesun hmot</t>
  </si>
  <si>
    <t>80</t>
  </si>
  <si>
    <t>998222012</t>
  </si>
  <si>
    <t>Přesun hmot pro tělovýchovné plochy</t>
  </si>
  <si>
    <t>-1112426812</t>
  </si>
  <si>
    <t>PSV</t>
  </si>
  <si>
    <t>Práce a dodávky PSV</t>
  </si>
  <si>
    <t>762</t>
  </si>
  <si>
    <t>Konstrukce tesařské</t>
  </si>
  <si>
    <t>81</t>
  </si>
  <si>
    <t>762331811</t>
  </si>
  <si>
    <t>Demontáž vázaných kcí krovů z hranolů průřezové pl do 120 cm2</t>
  </si>
  <si>
    <t>144130203</t>
  </si>
  <si>
    <t>5,0*14</t>
  </si>
  <si>
    <t>82</t>
  </si>
  <si>
    <t>762331814</t>
  </si>
  <si>
    <t>Demontáž vázaných kcí krovů z hranolů průřezové pl přes 288 do 450 cm2</t>
  </si>
  <si>
    <t>-441539652</t>
  </si>
  <si>
    <t>2,50*2</t>
  </si>
  <si>
    <t>772</t>
  </si>
  <si>
    <t>Podlahy z kamene</t>
  </si>
  <si>
    <t>83</t>
  </si>
  <si>
    <t>772521972R</t>
  </si>
  <si>
    <t>Osazení nepravidelné desky z tvrdých kamenů tl.20-40mm, do kladecí vrstvy 30-50mm</t>
  </si>
  <si>
    <t>-1879232326</t>
  </si>
  <si>
    <t>"S4" 16</t>
  </si>
  <si>
    <t>84</t>
  </si>
  <si>
    <t>63232619R</t>
  </si>
  <si>
    <t>nášlapné kameny z břidlice tl.20-40mm, vel.cca 350x450 mm</t>
  </si>
  <si>
    <t>445803514</t>
  </si>
  <si>
    <t>85</t>
  </si>
  <si>
    <t>998772201</t>
  </si>
  <si>
    <t>Přesun hmot procentní pro podlahy z kamene v objektech v do 6 m</t>
  </si>
  <si>
    <t>%</t>
  </si>
  <si>
    <t>-1863379435</t>
  </si>
  <si>
    <t>792</t>
  </si>
  <si>
    <t>Sportovní vybavení</t>
  </si>
  <si>
    <t>86</t>
  </si>
  <si>
    <t>7920801</t>
  </si>
  <si>
    <t>D+M Síťová prolézačka "kopačák" vč.základů, komplet dle tab PSV, ozn.X01</t>
  </si>
  <si>
    <t>-436375397</t>
  </si>
  <si>
    <t>87</t>
  </si>
  <si>
    <t>7920802</t>
  </si>
  <si>
    <t>D+M Balanční most vč.základů, komplet dle tab PSV, ozn.X02</t>
  </si>
  <si>
    <t>-493954302</t>
  </si>
  <si>
    <t>88</t>
  </si>
  <si>
    <t>7920803</t>
  </si>
  <si>
    <t>D+M Nízká věž s výlezy a skluzavkou, vč.základů, komplet dle tab PSV, ozn.X03</t>
  </si>
  <si>
    <t>-1050758875</t>
  </si>
  <si>
    <t>89</t>
  </si>
  <si>
    <t>7920804</t>
  </si>
  <si>
    <t>D+M Dvojitá hrazda vysoká, vč.základů, komplet dle tab PSV, ozn.X04</t>
  </si>
  <si>
    <t>604337347</t>
  </si>
  <si>
    <t>90</t>
  </si>
  <si>
    <t>7920805</t>
  </si>
  <si>
    <t>D+M Balanční kladiny, vč.základů, komplet dle tab PSV, ozn.X05</t>
  </si>
  <si>
    <t>1142423173</t>
  </si>
  <si>
    <t>91</t>
  </si>
  <si>
    <t>7920806</t>
  </si>
  <si>
    <t>D+M Balanční deska na třech pružinách, vč.základů, komplet dle tab PSV, ozn.X06</t>
  </si>
  <si>
    <t>2032062889</t>
  </si>
  <si>
    <t>92</t>
  </si>
  <si>
    <t>7920807</t>
  </si>
  <si>
    <t>D+M Vahadlová houpačka, vč.základů, komplet dle tab PSV, ozn.X07</t>
  </si>
  <si>
    <t>1147192025</t>
  </si>
  <si>
    <t>93</t>
  </si>
  <si>
    <t>7920808</t>
  </si>
  <si>
    <t>D+M Pružinové houpadlo, vč.základů, komplet dle tab PSV, ozn.X08</t>
  </si>
  <si>
    <t>984229531</t>
  </si>
  <si>
    <t>94</t>
  </si>
  <si>
    <t>7920809</t>
  </si>
  <si>
    <t>D+M Pružinové houpadlo, vč.základů, komplet dle tab PSV, ozn.X09</t>
  </si>
  <si>
    <t>1512467227</t>
  </si>
  <si>
    <t>95</t>
  </si>
  <si>
    <t>7920810</t>
  </si>
  <si>
    <t>D+M Rámová houpačka - hnízdo, vč.základů, komplet dle tab PSV, ozn.X10</t>
  </si>
  <si>
    <t>-219076457</t>
  </si>
  <si>
    <t>96</t>
  </si>
  <si>
    <t>7920811</t>
  </si>
  <si>
    <t>D+M Rámová houpačka řetězová, vč.základů, komplet dle tab PSV, ozn.X11</t>
  </si>
  <si>
    <t>974102020</t>
  </si>
  <si>
    <t>97</t>
  </si>
  <si>
    <t>7920812</t>
  </si>
  <si>
    <t>D+M Kolotoč, vč.základů, komplet dle tab PSV, ozn.X12</t>
  </si>
  <si>
    <t>850266552</t>
  </si>
  <si>
    <t>98</t>
  </si>
  <si>
    <t>7920813</t>
  </si>
  <si>
    <t>D+M Dřevěný tunel, vč.základů, komplet dle tab PSV, ozn.X13</t>
  </si>
  <si>
    <t>1485058909</t>
  </si>
  <si>
    <t>99</t>
  </si>
  <si>
    <t>7920814</t>
  </si>
  <si>
    <t>D+M Dřevěná skrýš slepice, vč.základů, komplet dle tab PSV, ozn.X14</t>
  </si>
  <si>
    <t>1945039943</t>
  </si>
  <si>
    <t>100</t>
  </si>
  <si>
    <t>7920815</t>
  </si>
  <si>
    <t>D+M Prolézací kostky se zkluzavkou, vč.základů, komplet dle tab PSV, ozn.X15</t>
  </si>
  <si>
    <t>1211748046</t>
  </si>
  <si>
    <t>101</t>
  </si>
  <si>
    <t>7920816</t>
  </si>
  <si>
    <t>D+M Infopanel - provozní řád, vč.základů, komplet dle tab PSV, ozn.X16</t>
  </si>
  <si>
    <t>-971709619</t>
  </si>
  <si>
    <t>102</t>
  </si>
  <si>
    <t>792R521</t>
  </si>
  <si>
    <t>Likvidace obalů a odpadu z montáže sportovního vybavení</t>
  </si>
  <si>
    <t>1165082047</t>
  </si>
  <si>
    <t>103</t>
  </si>
  <si>
    <t>792R522</t>
  </si>
  <si>
    <t xml:space="preserve">Doprava sportovního vybavení </t>
  </si>
  <si>
    <t>569621399</t>
  </si>
  <si>
    <t>104</t>
  </si>
  <si>
    <t>792R525</t>
  </si>
  <si>
    <t>Závěrečná revize sportoviště</t>
  </si>
  <si>
    <t>-1822260195</t>
  </si>
  <si>
    <t>796</t>
  </si>
  <si>
    <t>Mobiliář</t>
  </si>
  <si>
    <t>105</t>
  </si>
  <si>
    <t>796R0817</t>
  </si>
  <si>
    <t>D+M Betonová kostka, komplet dle tab.PSV ozn.X17</t>
  </si>
  <si>
    <t>2035946932</t>
  </si>
  <si>
    <t>106</t>
  </si>
  <si>
    <t>796R0818</t>
  </si>
  <si>
    <t>D+M Betonový sedák, komplet dle tab.PSV ozn.X18</t>
  </si>
  <si>
    <t>-1683900956</t>
  </si>
  <si>
    <t>107</t>
  </si>
  <si>
    <t>796R0819</t>
  </si>
  <si>
    <t>D+M Lavička s opěradlem, komplet dle tab.PSV ozn.X19</t>
  </si>
  <si>
    <t>584967349</t>
  </si>
  <si>
    <t>108</t>
  </si>
  <si>
    <t>796R0820</t>
  </si>
  <si>
    <t>D+M Stolní set, komplet dle tab.PSV ozn.X20</t>
  </si>
  <si>
    <t>-269223227</t>
  </si>
  <si>
    <t>109</t>
  </si>
  <si>
    <t>796R0821</t>
  </si>
  <si>
    <t>D+M Stolní set pro děti, komplet dle tab.PSV ozn.X21</t>
  </si>
  <si>
    <t>-438654580</t>
  </si>
  <si>
    <t>110</t>
  </si>
  <si>
    <t>796R0822</t>
  </si>
  <si>
    <t>D+M Koš na tříděný odpad, komplet dle tab.PSV ozn.X22</t>
  </si>
  <si>
    <t>-2022175412</t>
  </si>
  <si>
    <t>111</t>
  </si>
  <si>
    <t>796R0823</t>
  </si>
  <si>
    <t>D+M Stojan na kola (3ks), komplet dle tab.PSV ozn.X23</t>
  </si>
  <si>
    <t>-565590985</t>
  </si>
  <si>
    <t>112</t>
  </si>
  <si>
    <t>796R1205</t>
  </si>
  <si>
    <t>Dopravné pro mobiliář</t>
  </si>
  <si>
    <t>779534656</t>
  </si>
  <si>
    <t>Práce a dodávky M</t>
  </si>
  <si>
    <t>21-M</t>
  </si>
  <si>
    <t>Elektromontáže</t>
  </si>
  <si>
    <t>113</t>
  </si>
  <si>
    <t>218204002</t>
  </si>
  <si>
    <t>Demontáž stožárů osvětlení parkových ocelových</t>
  </si>
  <si>
    <t>245227382</t>
  </si>
  <si>
    <t>114</t>
  </si>
  <si>
    <t>218204201</t>
  </si>
  <si>
    <t>Demontáž elektrovýzbroje stožárů osvětlení 1 okruh</t>
  </si>
  <si>
    <t>-865961635</t>
  </si>
  <si>
    <t>VRN</t>
  </si>
  <si>
    <t>Vedlejší rozpočtové náklady</t>
  </si>
  <si>
    <t>VRN1</t>
  </si>
  <si>
    <t>Průzkumné, geodetické a projektové práce</t>
  </si>
  <si>
    <t>115</t>
  </si>
  <si>
    <t>012002000</t>
  </si>
  <si>
    <t>Geodetické práce - vytýčení objektu a stávajících sítí</t>
  </si>
  <si>
    <t>hod</t>
  </si>
  <si>
    <t>1024</t>
  </si>
  <si>
    <t>-1798059829</t>
  </si>
  <si>
    <t>VRN3</t>
  </si>
  <si>
    <t>Zařízení staveniště</t>
  </si>
  <si>
    <t>116</t>
  </si>
  <si>
    <t>030001000</t>
  </si>
  <si>
    <t>-1405936570</t>
  </si>
  <si>
    <t>VRN4</t>
  </si>
  <si>
    <t>Inženýrská činnost</t>
  </si>
  <si>
    <t>117</t>
  </si>
  <si>
    <t>040001000</t>
  </si>
  <si>
    <t>1123438007</t>
  </si>
  <si>
    <t>VRN9</t>
  </si>
  <si>
    <t>Ostatní náklady</t>
  </si>
  <si>
    <t>118</t>
  </si>
  <si>
    <t>090001000</t>
  </si>
  <si>
    <t>Kompletační činnost</t>
  </si>
  <si>
    <t>1917475423</t>
  </si>
  <si>
    <t>IO-01 - Veřejné osvětlení</t>
  </si>
  <si>
    <t xml:space="preserve">    741 - Elektroinstalace - silnoproud</t>
  </si>
  <si>
    <t>741</t>
  </si>
  <si>
    <t>Elektroinstalace - silnoproud</t>
  </si>
  <si>
    <t>741101</t>
  </si>
  <si>
    <t>Veřejné osvětlení dle special.</t>
  </si>
  <si>
    <t>16470323</t>
  </si>
  <si>
    <t>IO-02 - Areálový rozvod NN</t>
  </si>
  <si>
    <t>741201</t>
  </si>
  <si>
    <t>Areálový rozvod NN dle special.</t>
  </si>
  <si>
    <t>718465103</t>
  </si>
  <si>
    <t xml:space="preserve">Položkový rozpočet </t>
  </si>
  <si>
    <t>#TypZaznamu#</t>
  </si>
  <si>
    <t>S:</t>
  </si>
  <si>
    <t>O:</t>
  </si>
  <si>
    <t>R:</t>
  </si>
  <si>
    <t>P.č.</t>
  </si>
  <si>
    <t>Číslo položky</t>
  </si>
  <si>
    <t>Název položky</t>
  </si>
  <si>
    <t>Cena / MJ</t>
  </si>
  <si>
    <t>Celkem</t>
  </si>
  <si>
    <t>Dodávka</t>
  </si>
  <si>
    <t>Dodávka celk.</t>
  </si>
  <si>
    <t>Montáž</t>
  </si>
  <si>
    <t>Montáž celk.</t>
  </si>
  <si>
    <t>Poznámka</t>
  </si>
  <si>
    <t>Díl:</t>
  </si>
  <si>
    <t>M21</t>
  </si>
  <si>
    <t>DIL</t>
  </si>
  <si>
    <t>Svítidlo LED TOPIA MIDI TOP/5304/10LED/500mA/17W/rovné sklo/CLI/AKZO900</t>
  </si>
  <si>
    <t>BL zpětná clona 53xx 20LED + šrouby</t>
  </si>
  <si>
    <t>Příplatek za aktivaci funkce - regulaci příkonu</t>
  </si>
  <si>
    <t>Příplatek za aktivaci funkce CLO</t>
  </si>
  <si>
    <t>Recyklační poplatek</t>
  </si>
  <si>
    <t>Stožár Topia 3,5m AKZO, kuželový 3,5m nad zemí, top 76mm se spigotem pro Topia bracket žárový ZN dle EN1461 + prášková vypalovací barva AKZO 900 grey</t>
  </si>
  <si>
    <t>Svorkovnice stožárová DB580</t>
  </si>
  <si>
    <t xml:space="preserve">Ochranná manžeta, plastová </t>
  </si>
  <si>
    <t>Stožárové pouzdro SP250/1000</t>
  </si>
  <si>
    <t>Montážní a spojovací materiál</t>
  </si>
  <si>
    <t>Připojení a  stávajícího  VO</t>
  </si>
  <si>
    <t>210100001</t>
  </si>
  <si>
    <t>Ukončení vodičů v rozvaděči + zapojení do 2,5 mm2</t>
  </si>
  <si>
    <t>210100003</t>
  </si>
  <si>
    <t>Ukončení vodičů v rozvaděči + zapojení do 16 mm2</t>
  </si>
  <si>
    <t>Kabel CYKY-m 750 V 4 x 16 mm2 volně uložený včetně dodávky kabelu</t>
  </si>
  <si>
    <t>Kabel CYKY-m 750 V 3 x 1,5 mm2 volně uložený včetně dodávky kabelu</t>
  </si>
  <si>
    <t>210100421</t>
  </si>
  <si>
    <t>Koncovka kabelová do 4x16mm2</t>
  </si>
  <si>
    <t>3457114700</t>
  </si>
  <si>
    <t>Trubka kabelová chránička KOPOFLEX KF 09063, vč. montáže</t>
  </si>
  <si>
    <t>Trubka kabelová chránička KOPOFLEX KF 09040, vč. montáže</t>
  </si>
  <si>
    <t>210220021</t>
  </si>
  <si>
    <t>Vedení uzemňovací v zemi FeZn do 120 mm2 včetně svorek</t>
  </si>
  <si>
    <t>Zemnící pásek FeZn 30x4</t>
  </si>
  <si>
    <t>210220022</t>
  </si>
  <si>
    <t xml:space="preserve">Vedení uzemňovací v zemi FeZn, D 8 - 10 mm </t>
  </si>
  <si>
    <t>Zemnící drát FeZn 10</t>
  </si>
  <si>
    <t>2102203002</t>
  </si>
  <si>
    <t>Svorka hromosvodová nad 2 šrouby /ST,SJ,SR, atd./ včetně dodávky svorky SR 2b pro pásek 30x4</t>
  </si>
  <si>
    <t>Svorka hromosvodová nad 2 šrouby /ST,SJ,SR, atd./ včetně dodávky svorky SR 3b pro pásek 30x4/drát</t>
  </si>
  <si>
    <t>210220302</t>
  </si>
  <si>
    <t>Svorka hromosvodová nad 2 šrouby /ST, SJ, SR, atd/ včetně dodávky svorky SP kovových částí d 3-12 mm</t>
  </si>
  <si>
    <t>Svorka hromosvodová nad 2 šrouby /ST, SJ, SR, atd/ včetně dodávky svorky SS kovových částí d 3-12 mm</t>
  </si>
  <si>
    <t>Antikorozní ochranný nátěr / gumoasfalt</t>
  </si>
  <si>
    <t>bal</t>
  </si>
  <si>
    <t>M46</t>
  </si>
  <si>
    <t>Zemní práce při montážích</t>
  </si>
  <si>
    <t>Jáma pro stož.VO do 2 m3tř. zem. 3, strojně</t>
  </si>
  <si>
    <t>Betonový základ vč. uložení betonu do základu</t>
  </si>
  <si>
    <t>460110001</t>
  </si>
  <si>
    <t>Sonda pro vyhledání kabelů - výkop</t>
  </si>
  <si>
    <t>460110101</t>
  </si>
  <si>
    <t>Sonda pro vyhledání kabelů - zához</t>
  </si>
  <si>
    <t>460120002</t>
  </si>
  <si>
    <t>Zához jámy, hornina třídy 3 - 4 upěchování a úprava povrchu</t>
  </si>
  <si>
    <t>460200163</t>
  </si>
  <si>
    <t>Výkop kabelové rýhy 35/80 cm  hor.3 ruční výkop rýhy</t>
  </si>
  <si>
    <t>460420018</t>
  </si>
  <si>
    <t>Zřízení kabelového lože v rýze š.do 35 cm z písku tloušťka vrstvy 20 cm</t>
  </si>
  <si>
    <t>460490012</t>
  </si>
  <si>
    <t>Fólie výstražná z PVC, šířka 33 cm fólie PVC šířka 33 cm</t>
  </si>
  <si>
    <t>460570163</t>
  </si>
  <si>
    <t>Zához rýhy 35/80 cm, hornina třídy 3, se zhutněním</t>
  </si>
  <si>
    <t>Rozebrání dlažeb ze zámkové dlažby v kamenivu</t>
  </si>
  <si>
    <t>Kladení zámkové dlažby tl.8 do MC</t>
  </si>
  <si>
    <t>566905111</t>
  </si>
  <si>
    <t>Vyspravení podkladu po překopech podklad.betonem</t>
  </si>
  <si>
    <t>D96</t>
  </si>
  <si>
    <t>Přesuny suti a vybouraných hmot</t>
  </si>
  <si>
    <t>167101101</t>
  </si>
  <si>
    <t>Nakládání výkopku z hor. 1-4 v množství do 100m3</t>
  </si>
  <si>
    <t>979093111</t>
  </si>
  <si>
    <t>Uložení suti na skládku bez zhutnění</t>
  </si>
  <si>
    <t>VN</t>
  </si>
  <si>
    <t>Vedlejší náklady</t>
  </si>
  <si>
    <t>005111020R</t>
  </si>
  <si>
    <t>Vytyčení stavby</t>
  </si>
  <si>
    <t>Soubor</t>
  </si>
  <si>
    <t>POL99_2</t>
  </si>
  <si>
    <t>005121 R</t>
  </si>
  <si>
    <t>005111021R</t>
  </si>
  <si>
    <t>Vytyčení inženýrských sítí</t>
  </si>
  <si>
    <t xml:space="preserve">110      </t>
  </si>
  <si>
    <t>Mimostaveništní doprava individual.</t>
  </si>
  <si>
    <t>Kč</t>
  </si>
  <si>
    <t>POL9_</t>
  </si>
  <si>
    <t>Pomocný elektromateriál + nespec. náklady 3%</t>
  </si>
  <si>
    <t>Inflační navýšení (realizace léto 2024)  9%</t>
  </si>
  <si>
    <t>005124010R</t>
  </si>
  <si>
    <t>Koordinační činnost 3% (vyplni se automaticky)</t>
  </si>
  <si>
    <t>ON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</si>
  <si>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</si>
  <si>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</si>
  <si>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</si>
  <si>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</si>
  <si>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 xml:space="preserve">Mechanizace na vyložení, sestavení </t>
  </si>
  <si>
    <t>00523  R</t>
  </si>
  <si>
    <t>Revize elektro</t>
  </si>
  <si>
    <t>Spolupráce s revizním technikem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</si>
  <si>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</si>
  <si>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</si>
  <si>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</si>
  <si>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</si>
  <si>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Poznámky uchazeče k zadání</t>
  </si>
  <si>
    <t xml:space="preserve">Jedná se o minimální rozpočet. Pokud uchazeč při prohlídce místa plnění zjistí chybějící položku, doplní tuto samostatně pod tuto poznámku se zdůvodněním . Součástí realizace uvedené akce musí být veškeré dodávky, práce a služby, které nejsou výslovně uvedeny v dokumentaci, ale jsou nezbytné pro úplnost a funkčnost zařízení podle uvedených požadavků. Dále je třeba dodržovat platné normy pro souběh a křížení kabelů silových a sdělovacích rozvodů. Realizaci je třeba dodavatelsky koordinovat. Zejména je nutné věnovat zvýšenou pozornost při demontážních pracích a stříhání vodičů a kabelů, postupovat velmi opatrně, aby nedošlo k úrazu nebo škodám. Zhotovitel zahrne do ceny elektro části demontáže a ekologickou likvidaci rušených zařízení. Dodávky, práce a služby pro elektrotechnologické zařízení musí být dodány kompletní, v uvedených hranicích dodávky včetně všech nezbytných přístrojů, pomocných zařízení, příslušenství a spojovacího a upevňovacího materiálu. Dodávka musí být řádně odzkoušena, plně funkční a schopna uvedení do provozu. Veškerá dodávaná zařízení musí být nová, poprvé použitá. Dodávaná zařízení musí být dodána od výrobců, kteří mají v ČR zajištěn servis. Toto prokáže zhotovitel při předání a převzetí, kdy doloží k jednotlivým zařízením příslušné doklady a prohlášení servisní organizace v ČR o zajištění servisu. Veškerá dodávaná zařízení musí odpovídat požadavkům zákona č. 22/1997Sb. v platném znění a souvisejícím nařízením vlády. Zhotovitel doloží ke všem dodávaným výrobkům doklady požadované podle uvedených právních předpisů. 
Veškeré práce musí být prováděny za dodržování všech norem a předpisů platných v ČR a doloženy předepsanými doklady o provedených zkouškách a revizích.   Alternativní řešení musí odsouhlasit projektant dotčené části. </t>
  </si>
  <si>
    <t xml:space="preserve">Proudový chránič </t>
  </si>
  <si>
    <t>Sada pohonu posuvné brány do 600kg/RB600/OXIBO/2xON2E/1pár EPMB/ELDC(LED)/spoj. mat + základová deska</t>
  </si>
  <si>
    <t>Příslušenství , doplňky</t>
  </si>
  <si>
    <t>Klíčový spínač</t>
  </si>
  <si>
    <t>Snímač bezkontaktních karet/čipů(ETP)</t>
  </si>
  <si>
    <t>Řídící jednotka MORX</t>
  </si>
  <si>
    <t>Záložní zdroj</t>
  </si>
  <si>
    <t>Propojovací kabeláž</t>
  </si>
  <si>
    <t>Doplnění a práce v rozvaděči</t>
  </si>
  <si>
    <t>Kabel CYKY-m 750 V 3 x 2,50 mm2 volně uložený včetně dodávky kabelu</t>
  </si>
  <si>
    <t>Trubka ocelová s příchytkami, vč. montáže</t>
  </si>
  <si>
    <t>Zednické výpomoci, průrazy, zazdění</t>
  </si>
</sst>
</file>

<file path=xl/styles.xml><?xml version="1.0" encoding="utf-8"?>
<styleSheet xmlns="http://schemas.openxmlformats.org/spreadsheetml/2006/main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5" borderId="23" xfId="0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6" borderId="23" xfId="0" applyFill="1" applyBorder="1"/>
    <xf numFmtId="49" fontId="0" fillId="6" borderId="23" xfId="0" applyNumberFormat="1" applyFill="1" applyBorder="1"/>
    <xf numFmtId="0" fontId="0" fillId="6" borderId="23" xfId="0" applyFill="1" applyBorder="1" applyAlignment="1">
      <alignment horizontal="center"/>
    </xf>
    <xf numFmtId="0" fontId="0" fillId="6" borderId="24" xfId="0" applyFill="1" applyBorder="1"/>
    <xf numFmtId="0" fontId="0" fillId="6" borderId="23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0" fillId="0" borderId="0" xfId="0" applyNumberFormat="1" applyAlignment="1">
      <alignment vertical="top" wrapText="1"/>
    </xf>
    <xf numFmtId="0" fontId="37" fillId="5" borderId="27" xfId="0" applyFont="1" applyFill="1" applyBorder="1" applyAlignment="1">
      <alignment vertical="top"/>
    </xf>
    <xf numFmtId="49" fontId="37" fillId="5" borderId="28" xfId="0" applyNumberFormat="1" applyFont="1" applyFill="1" applyBorder="1" applyAlignment="1">
      <alignment vertical="top"/>
    </xf>
    <xf numFmtId="49" fontId="37" fillId="5" borderId="28" xfId="0" applyNumberFormat="1" applyFont="1" applyFill="1" applyBorder="1" applyAlignment="1">
      <alignment horizontal="left" vertical="top" wrapText="1"/>
    </xf>
    <xf numFmtId="0" fontId="37" fillId="5" borderId="28" xfId="0" applyFont="1" applyFill="1" applyBorder="1" applyAlignment="1">
      <alignment horizontal="center" vertical="top" shrinkToFit="1"/>
    </xf>
    <xf numFmtId="166" fontId="37" fillId="5" borderId="28" xfId="0" applyNumberFormat="1" applyFont="1" applyFill="1" applyBorder="1" applyAlignment="1">
      <alignment vertical="top" shrinkToFit="1"/>
    </xf>
    <xf numFmtId="4" fontId="37" fillId="5" borderId="28" xfId="0" applyNumberFormat="1" applyFont="1" applyFill="1" applyBorder="1" applyAlignment="1">
      <alignment vertical="top" shrinkToFit="1"/>
    </xf>
    <xf numFmtId="4" fontId="37" fillId="5" borderId="29" xfId="0" applyNumberFormat="1" applyFont="1" applyFill="1" applyBorder="1" applyAlignment="1">
      <alignment vertical="top" shrinkToFit="1"/>
    </xf>
    <xf numFmtId="4" fontId="37" fillId="5" borderId="0" xfId="0" applyNumberFormat="1" applyFont="1" applyFill="1" applyAlignment="1">
      <alignment vertical="top" shrinkToFit="1"/>
    </xf>
    <xf numFmtId="4" fontId="37" fillId="5" borderId="0" xfId="0" applyNumberFormat="1" applyFont="1" applyFill="1" applyAlignment="1">
      <alignment vertical="top" wrapText="1" shrinkToFit="1"/>
    </xf>
    <xf numFmtId="0" fontId="38" fillId="0" borderId="30" xfId="0" applyFont="1" applyBorder="1" applyAlignment="1">
      <alignment vertical="center"/>
    </xf>
    <xf numFmtId="49" fontId="38" fillId="0" borderId="31" xfId="0" applyNumberFormat="1" applyFont="1" applyBorder="1" applyAlignment="1">
      <alignment vertical="center"/>
    </xf>
    <xf numFmtId="49" fontId="38" fillId="0" borderId="31" xfId="0" applyNumberFormat="1" applyFont="1" applyBorder="1" applyAlignment="1">
      <alignment horizontal="left" vertical="center" wrapText="1"/>
    </xf>
    <xf numFmtId="0" fontId="38" fillId="0" borderId="31" xfId="0" applyFont="1" applyBorder="1" applyAlignment="1">
      <alignment horizontal="center" vertical="center" shrinkToFit="1"/>
    </xf>
    <xf numFmtId="168" fontId="38" fillId="5" borderId="31" xfId="0" applyNumberFormat="1" applyFont="1" applyFill="1" applyBorder="1" applyAlignment="1">
      <alignment vertical="center" shrinkToFit="1"/>
    </xf>
    <xf numFmtId="4" fontId="38" fillId="0" borderId="31" xfId="0" applyNumberFormat="1" applyFont="1" applyBorder="1" applyAlignment="1">
      <alignment vertical="center" shrinkToFit="1"/>
    </xf>
    <xf numFmtId="4" fontId="38" fillId="5" borderId="31" xfId="0" applyNumberFormat="1" applyFont="1" applyFill="1" applyBorder="1" applyAlignment="1">
      <alignment vertical="center" shrinkToFit="1"/>
    </xf>
    <xf numFmtId="4" fontId="38" fillId="0" borderId="32" xfId="0" applyNumberFormat="1" applyFont="1" applyBorder="1" applyAlignment="1">
      <alignment vertical="center" shrinkToFit="1"/>
    </xf>
    <xf numFmtId="4" fontId="38" fillId="0" borderId="0" xfId="0" applyNumberFormat="1" applyFont="1" applyAlignment="1">
      <alignment vertical="center" shrinkToFit="1"/>
    </xf>
    <xf numFmtId="4" fontId="38" fillId="0" borderId="0" xfId="0" applyNumberFormat="1" applyFont="1" applyAlignment="1">
      <alignment vertical="center" wrapText="1" shrinkToFit="1"/>
    </xf>
    <xf numFmtId="0" fontId="38" fillId="0" borderId="0" xfId="0" applyFont="1" applyAlignment="1">
      <alignment vertical="center"/>
    </xf>
    <xf numFmtId="49" fontId="38" fillId="0" borderId="31" xfId="0" applyNumberFormat="1" applyFont="1" applyBorder="1" applyAlignment="1">
      <alignment vertical="top"/>
    </xf>
    <xf numFmtId="49" fontId="38" fillId="0" borderId="31" xfId="0" applyNumberFormat="1" applyFont="1" applyBorder="1" applyAlignment="1">
      <alignment horizontal="left" vertical="top" wrapText="1"/>
    </xf>
    <xf numFmtId="0" fontId="38" fillId="0" borderId="31" xfId="0" applyFont="1" applyBorder="1" applyAlignment="1">
      <alignment horizontal="center" vertical="top" shrinkToFit="1"/>
    </xf>
    <xf numFmtId="168" fontId="38" fillId="5" borderId="31" xfId="0" applyNumberFormat="1" applyFont="1" applyFill="1" applyBorder="1" applyAlignment="1">
      <alignment vertical="top" shrinkToFit="1"/>
    </xf>
    <xf numFmtId="4" fontId="38" fillId="0" borderId="31" xfId="0" applyNumberFormat="1" applyFont="1" applyBorder="1" applyAlignment="1">
      <alignment vertical="top" shrinkToFit="1"/>
    </xf>
    <xf numFmtId="4" fontId="38" fillId="5" borderId="31" xfId="0" applyNumberFormat="1" applyFont="1" applyFill="1" applyBorder="1" applyAlignment="1">
      <alignment vertical="top" shrinkToFit="1"/>
    </xf>
    <xf numFmtId="4" fontId="38" fillId="0" borderId="32" xfId="0" applyNumberFormat="1" applyFont="1" applyBorder="1" applyAlignment="1">
      <alignment vertical="top" shrinkToFit="1"/>
    </xf>
    <xf numFmtId="4" fontId="38" fillId="0" borderId="0" xfId="0" applyNumberFormat="1" applyFont="1" applyAlignment="1">
      <alignment vertical="top" shrinkToFit="1"/>
    </xf>
    <xf numFmtId="4" fontId="38" fillId="0" borderId="0" xfId="0" applyNumberFormat="1" applyFont="1" applyAlignment="1">
      <alignment vertical="top" wrapText="1" shrinkToFit="1"/>
    </xf>
    <xf numFmtId="0" fontId="38" fillId="0" borderId="0" xfId="0" applyFont="1"/>
    <xf numFmtId="168" fontId="37" fillId="5" borderId="28" xfId="0" applyNumberFormat="1" applyFont="1" applyFill="1" applyBorder="1" applyAlignment="1">
      <alignment vertical="top" shrinkToFit="1"/>
    </xf>
    <xf numFmtId="0" fontId="38" fillId="0" borderId="30" xfId="0" applyFont="1" applyBorder="1" applyAlignment="1">
      <alignment vertical="top"/>
    </xf>
    <xf numFmtId="166" fontId="38" fillId="0" borderId="31" xfId="0" applyNumberFormat="1" applyFont="1" applyBorder="1" applyAlignment="1">
      <alignment vertical="top" shrinkToFit="1"/>
    </xf>
    <xf numFmtId="4" fontId="38" fillId="0" borderId="0" xfId="0" applyNumberFormat="1" applyFont="1" applyBorder="1" applyAlignment="1">
      <alignment vertical="top" shrinkToFit="1"/>
    </xf>
    <xf numFmtId="0" fontId="38" fillId="0" borderId="33" xfId="0" applyFont="1" applyBorder="1" applyAlignment="1">
      <alignment vertical="top"/>
    </xf>
    <xf numFmtId="49" fontId="38" fillId="0" borderId="34" xfId="0" applyNumberFormat="1" applyFont="1" applyBorder="1" applyAlignment="1">
      <alignment vertical="top"/>
    </xf>
    <xf numFmtId="49" fontId="38" fillId="0" borderId="34" xfId="0" applyNumberFormat="1" applyFont="1" applyBorder="1" applyAlignment="1">
      <alignment horizontal="left" vertical="top" wrapText="1"/>
    </xf>
    <xf numFmtId="0" fontId="38" fillId="0" borderId="34" xfId="0" applyFont="1" applyBorder="1" applyAlignment="1">
      <alignment horizontal="center" vertical="top" shrinkToFit="1"/>
    </xf>
    <xf numFmtId="168" fontId="38" fillId="5" borderId="34" xfId="0" applyNumberFormat="1" applyFont="1" applyFill="1" applyBorder="1" applyAlignment="1">
      <alignment vertical="top" shrinkToFit="1"/>
    </xf>
    <xf numFmtId="4" fontId="38" fillId="0" borderId="34" xfId="0" applyNumberFormat="1" applyFont="1" applyBorder="1" applyAlignment="1">
      <alignment vertical="top" shrinkToFit="1"/>
    </xf>
    <xf numFmtId="4" fontId="38" fillId="5" borderId="34" xfId="0" applyNumberFormat="1" applyFont="1" applyFill="1" applyBorder="1" applyAlignment="1">
      <alignment vertical="top" shrinkToFit="1"/>
    </xf>
    <xf numFmtId="4" fontId="38" fillId="0" borderId="35" xfId="0" applyNumberFormat="1" applyFont="1" applyBorder="1" applyAlignment="1">
      <alignment vertical="top" shrinkToFit="1"/>
    </xf>
    <xf numFmtId="4" fontId="39" fillId="5" borderId="26" xfId="0" applyNumberFormat="1" applyFont="1" applyFill="1" applyBorder="1"/>
    <xf numFmtId="0" fontId="40" fillId="0" borderId="0" xfId="0" applyFont="1"/>
    <xf numFmtId="49" fontId="40" fillId="0" borderId="0" xfId="0" applyNumberFormat="1" applyFont="1"/>
    <xf numFmtId="0" fontId="40" fillId="0" borderId="0" xfId="0" applyFont="1" applyAlignment="1">
      <alignment horizontal="center"/>
    </xf>
    <xf numFmtId="4" fontId="40" fillId="0" borderId="0" xfId="0" applyNumberFormat="1" applyFont="1"/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vertical="top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0" fillId="5" borderId="0" xfId="0" applyFont="1" applyFill="1" applyAlignment="1">
      <alignment horizontal="left" vertical="top" wrapText="1"/>
    </xf>
    <xf numFmtId="0" fontId="40" fillId="5" borderId="0" xfId="0" applyFont="1" applyFill="1" applyAlignment="1">
      <alignment horizontal="left" vertical="top"/>
    </xf>
    <xf numFmtId="0" fontId="36" fillId="0" borderId="0" xfId="0" applyFont="1" applyAlignment="1">
      <alignment horizontal="center"/>
    </xf>
    <xf numFmtId="49" fontId="0" fillId="0" borderId="25" xfId="0" applyNumberForma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49" fontId="0" fillId="5" borderId="25" xfId="0" applyNumberFormat="1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39" fillId="5" borderId="24" xfId="0" applyFont="1" applyFill="1" applyBorder="1" applyAlignment="1">
      <alignment horizontal="left"/>
    </xf>
    <xf numFmtId="0" fontId="39" fillId="5" borderId="25" xfId="0" applyFont="1" applyFill="1" applyBorder="1" applyAlignment="1">
      <alignment horizontal="left"/>
    </xf>
    <xf numFmtId="0" fontId="39" fillId="5" borderId="26" xfId="0" applyFont="1" applyFill="1" applyBorder="1" applyAlignment="1">
      <alignment horizontal="left"/>
    </xf>
    <xf numFmtId="0" fontId="40" fillId="0" borderId="0" xfId="0" applyFont="1" applyAlignment="1">
      <alignment vertical="top"/>
    </xf>
    <xf numFmtId="0" fontId="40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_IO-01_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_IO-02_N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24.007 01 Pol"/>
    </sheetNames>
    <definedNames>
      <definedName name="CisloStavby" refersTo="='Stavba'!$D$2" sheetId="1"/>
    </definedNames>
    <sheetDataSet>
      <sheetData sheetId="0"/>
      <sheetData sheetId="1">
        <row r="2">
          <cell r="D2" t="str">
            <v>0001</v>
          </cell>
          <cell r="E2" t="str">
            <v>AREÁL BENEŠOV</v>
          </cell>
        </row>
        <row r="3">
          <cell r="D3" t="str">
            <v>24.007</v>
          </cell>
          <cell r="E3" t="str">
            <v>IO-01 VEŘEJNÉ OSVĚTLENÍ</v>
          </cell>
        </row>
        <row r="4">
          <cell r="D4" t="str">
            <v>01</v>
          </cell>
          <cell r="E4" t="str">
            <v>projektový rozpočet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24.007 01 Pol"/>
    </sheetNames>
    <definedNames>
      <definedName name="CisloStavby" refersTo="='Stavba'!$D$2" sheetId="1"/>
    </definedNames>
    <sheetDataSet>
      <sheetData sheetId="0"/>
      <sheetData sheetId="1">
        <row r="2">
          <cell r="D2" t="str">
            <v>0001</v>
          </cell>
          <cell r="E2" t="str">
            <v>AREÁL BENEŠOV</v>
          </cell>
        </row>
        <row r="3">
          <cell r="E3" t="str">
            <v>IO-02 AREÁLOVÝ ROZVOD NN</v>
          </cell>
        </row>
        <row r="4">
          <cell r="E4" t="str">
            <v>projektový rozpočet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257" t="s">
        <v>5</v>
      </c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85" t="s">
        <v>13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R5" s="20"/>
      <c r="BS5" s="17" t="s">
        <v>6</v>
      </c>
    </row>
    <row r="6" spans="1:74" s="1" customFormat="1" ht="36.9" customHeight="1">
      <c r="B6" s="20"/>
      <c r="D6" s="25" t="s">
        <v>14</v>
      </c>
      <c r="K6" s="286" t="s">
        <v>15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s="1" customFormat="1" ht="14.4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22</v>
      </c>
      <c r="AK10" s="26" t="s">
        <v>23</v>
      </c>
      <c r="AN10" s="24" t="s">
        <v>1</v>
      </c>
      <c r="AR10" s="20"/>
      <c r="BS10" s="17" t="s">
        <v>6</v>
      </c>
    </row>
    <row r="11" spans="1:74" s="1" customFormat="1" ht="18.45" customHeight="1">
      <c r="B11" s="20"/>
      <c r="E11" s="24" t="s">
        <v>24</v>
      </c>
      <c r="AK11" s="26" t="s">
        <v>25</v>
      </c>
      <c r="AN11" s="24" t="s">
        <v>1</v>
      </c>
      <c r="AR11" s="20"/>
      <c r="BS11" s="17" t="s">
        <v>6</v>
      </c>
    </row>
    <row r="12" spans="1:74" s="1" customFormat="1" ht="6.9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26</v>
      </c>
      <c r="AK13" s="26" t="s">
        <v>23</v>
      </c>
      <c r="AN13" s="24" t="s">
        <v>1</v>
      </c>
      <c r="AR13" s="20"/>
      <c r="BS13" s="17" t="s">
        <v>6</v>
      </c>
    </row>
    <row r="14" spans="1:74" ht="13.2">
      <c r="B14" s="20"/>
      <c r="E14" s="24" t="s">
        <v>27</v>
      </c>
      <c r="AK14" s="26" t="s">
        <v>25</v>
      </c>
      <c r="AN14" s="24" t="s">
        <v>1</v>
      </c>
      <c r="AR14" s="20"/>
      <c r="BS14" s="17" t="s">
        <v>6</v>
      </c>
    </row>
    <row r="15" spans="1:74" s="1" customFormat="1" ht="6.9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28</v>
      </c>
      <c r="AK16" s="26" t="s">
        <v>23</v>
      </c>
      <c r="AN16" s="24" t="s">
        <v>1</v>
      </c>
      <c r="AR16" s="20"/>
      <c r="BS16" s="17" t="s">
        <v>3</v>
      </c>
    </row>
    <row r="17" spans="1:71" s="1" customFormat="1" ht="18.45" customHeight="1">
      <c r="B17" s="20"/>
      <c r="E17" s="24" t="s">
        <v>29</v>
      </c>
      <c r="AK17" s="26" t="s">
        <v>25</v>
      </c>
      <c r="AN17" s="24" t="s">
        <v>1</v>
      </c>
      <c r="AR17" s="20"/>
      <c r="BS17" s="17" t="s">
        <v>30</v>
      </c>
    </row>
    <row r="18" spans="1:71" s="1" customFormat="1" ht="6.9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31</v>
      </c>
      <c r="AK19" s="26" t="s">
        <v>23</v>
      </c>
      <c r="AN19" s="24" t="s">
        <v>1</v>
      </c>
      <c r="AR19" s="20"/>
      <c r="BS19" s="17" t="s">
        <v>6</v>
      </c>
    </row>
    <row r="20" spans="1:71" s="1" customFormat="1" ht="18.45" customHeight="1">
      <c r="B20" s="20"/>
      <c r="E20" s="24" t="s">
        <v>32</v>
      </c>
      <c r="AK20" s="26" t="s">
        <v>25</v>
      </c>
      <c r="AN20" s="24" t="s">
        <v>1</v>
      </c>
      <c r="AR20" s="20"/>
      <c r="BS20" s="17" t="s">
        <v>30</v>
      </c>
    </row>
    <row r="21" spans="1:71" s="1" customFormat="1" ht="6.9" customHeight="1">
      <c r="B21" s="20"/>
      <c r="AR21" s="20"/>
    </row>
    <row r="22" spans="1:71" s="1" customFormat="1" ht="12" customHeight="1">
      <c r="B22" s="20"/>
      <c r="D22" s="26" t="s">
        <v>33</v>
      </c>
      <c r="AR22" s="20"/>
    </row>
    <row r="23" spans="1:71" s="1" customFormat="1" ht="16.5" customHeight="1">
      <c r="B23" s="20"/>
      <c r="E23" s="287" t="s">
        <v>1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R23" s="20"/>
    </row>
    <row r="24" spans="1:71" s="1" customFormat="1" ht="6.9" customHeight="1">
      <c r="B24" s="20"/>
      <c r="AR24" s="20"/>
    </row>
    <row r="25" spans="1:71" s="1" customFormat="1" ht="6.9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5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88">
        <f>ROUND(AG94,2)</f>
        <v>0</v>
      </c>
      <c r="AL26" s="289"/>
      <c r="AM26" s="289"/>
      <c r="AN26" s="289"/>
      <c r="AO26" s="289"/>
      <c r="AP26" s="29"/>
      <c r="AQ26" s="29"/>
      <c r="AR26" s="30"/>
      <c r="BE26" s="29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90" t="s">
        <v>35</v>
      </c>
      <c r="M28" s="290"/>
      <c r="N28" s="290"/>
      <c r="O28" s="290"/>
      <c r="P28" s="290"/>
      <c r="Q28" s="29"/>
      <c r="R28" s="29"/>
      <c r="S28" s="29"/>
      <c r="T28" s="29"/>
      <c r="U28" s="29"/>
      <c r="V28" s="29"/>
      <c r="W28" s="290" t="s">
        <v>36</v>
      </c>
      <c r="X28" s="290"/>
      <c r="Y28" s="290"/>
      <c r="Z28" s="290"/>
      <c r="AA28" s="290"/>
      <c r="AB28" s="290"/>
      <c r="AC28" s="290"/>
      <c r="AD28" s="290"/>
      <c r="AE28" s="290"/>
      <c r="AF28" s="29"/>
      <c r="AG28" s="29"/>
      <c r="AH28" s="29"/>
      <c r="AI28" s="29"/>
      <c r="AJ28" s="29"/>
      <c r="AK28" s="290" t="s">
        <v>37</v>
      </c>
      <c r="AL28" s="290"/>
      <c r="AM28" s="290"/>
      <c r="AN28" s="290"/>
      <c r="AO28" s="290"/>
      <c r="AP28" s="29"/>
      <c r="AQ28" s="29"/>
      <c r="AR28" s="30"/>
      <c r="BE28" s="29"/>
    </row>
    <row r="29" spans="1:71" s="3" customFormat="1" ht="14.4" customHeight="1">
      <c r="B29" s="34"/>
      <c r="D29" s="26" t="s">
        <v>38</v>
      </c>
      <c r="F29" s="26" t="s">
        <v>39</v>
      </c>
      <c r="L29" s="280">
        <v>0.21</v>
      </c>
      <c r="M29" s="279"/>
      <c r="N29" s="279"/>
      <c r="O29" s="279"/>
      <c r="P29" s="279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K29" s="278">
        <f>ROUND(AV94, 2)</f>
        <v>0</v>
      </c>
      <c r="AL29" s="279"/>
      <c r="AM29" s="279"/>
      <c r="AN29" s="279"/>
      <c r="AO29" s="279"/>
      <c r="AR29" s="34"/>
    </row>
    <row r="30" spans="1:71" s="3" customFormat="1" ht="14.4" customHeight="1">
      <c r="B30" s="34"/>
      <c r="F30" s="26" t="s">
        <v>40</v>
      </c>
      <c r="L30" s="280">
        <v>0.12</v>
      </c>
      <c r="M30" s="279"/>
      <c r="N30" s="279"/>
      <c r="O30" s="279"/>
      <c r="P30" s="279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K30" s="278">
        <f>ROUND(AW94, 2)</f>
        <v>0</v>
      </c>
      <c r="AL30" s="279"/>
      <c r="AM30" s="279"/>
      <c r="AN30" s="279"/>
      <c r="AO30" s="279"/>
      <c r="AR30" s="34"/>
    </row>
    <row r="31" spans="1:71" s="3" customFormat="1" ht="14.4" hidden="1" customHeight="1">
      <c r="B31" s="34"/>
      <c r="F31" s="26" t="s">
        <v>41</v>
      </c>
      <c r="L31" s="280">
        <v>0.21</v>
      </c>
      <c r="M31" s="279"/>
      <c r="N31" s="279"/>
      <c r="O31" s="279"/>
      <c r="P31" s="279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K31" s="278">
        <v>0</v>
      </c>
      <c r="AL31" s="279"/>
      <c r="AM31" s="279"/>
      <c r="AN31" s="279"/>
      <c r="AO31" s="279"/>
      <c r="AR31" s="34"/>
    </row>
    <row r="32" spans="1:71" s="3" customFormat="1" ht="14.4" hidden="1" customHeight="1">
      <c r="B32" s="34"/>
      <c r="F32" s="26" t="s">
        <v>42</v>
      </c>
      <c r="L32" s="280">
        <v>0.12</v>
      </c>
      <c r="M32" s="279"/>
      <c r="N32" s="279"/>
      <c r="O32" s="279"/>
      <c r="P32" s="279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K32" s="278">
        <v>0</v>
      </c>
      <c r="AL32" s="279"/>
      <c r="AM32" s="279"/>
      <c r="AN32" s="279"/>
      <c r="AO32" s="279"/>
      <c r="AR32" s="34"/>
    </row>
    <row r="33" spans="1:57" s="3" customFormat="1" ht="14.4" hidden="1" customHeight="1">
      <c r="B33" s="34"/>
      <c r="F33" s="26" t="s">
        <v>43</v>
      </c>
      <c r="L33" s="280">
        <v>0</v>
      </c>
      <c r="M33" s="279"/>
      <c r="N33" s="279"/>
      <c r="O33" s="279"/>
      <c r="P33" s="279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K33" s="278">
        <v>0</v>
      </c>
      <c r="AL33" s="279"/>
      <c r="AM33" s="279"/>
      <c r="AN33" s="279"/>
      <c r="AO33" s="279"/>
      <c r="AR33" s="34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5" customHeight="1">
      <c r="A35" s="29"/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281" t="s">
        <v>46</v>
      </c>
      <c r="Y35" s="282"/>
      <c r="Z35" s="282"/>
      <c r="AA35" s="282"/>
      <c r="AB35" s="282"/>
      <c r="AC35" s="37"/>
      <c r="AD35" s="37"/>
      <c r="AE35" s="37"/>
      <c r="AF35" s="37"/>
      <c r="AG35" s="37"/>
      <c r="AH35" s="37"/>
      <c r="AI35" s="37"/>
      <c r="AJ35" s="37"/>
      <c r="AK35" s="283">
        <f>SUM(AK26:AK33)</f>
        <v>0</v>
      </c>
      <c r="AL35" s="282"/>
      <c r="AM35" s="282"/>
      <c r="AN35" s="282"/>
      <c r="AO35" s="284"/>
      <c r="AP35" s="35"/>
      <c r="AQ35" s="35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3.2">
      <c r="A60" s="29"/>
      <c r="B60" s="30"/>
      <c r="C60" s="29"/>
      <c r="D60" s="4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49</v>
      </c>
      <c r="AI60" s="32"/>
      <c r="AJ60" s="32"/>
      <c r="AK60" s="32"/>
      <c r="AL60" s="32"/>
      <c r="AM60" s="42" t="s">
        <v>50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.2">
      <c r="A64" s="29"/>
      <c r="B64" s="30"/>
      <c r="C64" s="29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3.2">
      <c r="A75" s="29"/>
      <c r="B75" s="30"/>
      <c r="C75" s="29"/>
      <c r="D75" s="4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49</v>
      </c>
      <c r="AI75" s="32"/>
      <c r="AJ75" s="32"/>
      <c r="AK75" s="32"/>
      <c r="AL75" s="32"/>
      <c r="AM75" s="42" t="s">
        <v>50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" customHeight="1">
      <c r="A82" s="29"/>
      <c r="B82" s="30"/>
      <c r="C82" s="21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 t="s">
        <v>12</v>
      </c>
      <c r="L84" s="4" t="str">
        <f>K5</f>
        <v>24-031</v>
      </c>
      <c r="AR84" s="48"/>
    </row>
    <row r="85" spans="1:91" s="5" customFormat="1" ht="36.9" customHeight="1">
      <c r="B85" s="49"/>
      <c r="C85" s="50" t="s">
        <v>14</v>
      </c>
      <c r="L85" s="269" t="str">
        <f>K6</f>
        <v>Revitalizace vnitrobloku Tyršova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R85" s="49"/>
    </row>
    <row r="86" spans="1:91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Benešov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271" t="str">
        <f>IF(AN8= "","",AN8)</f>
        <v>11. 6. 2024</v>
      </c>
      <c r="AN87" s="271"/>
      <c r="AO87" s="29"/>
      <c r="AP87" s="29"/>
      <c r="AQ87" s="29"/>
      <c r="AR87" s="30"/>
      <c r="BE87" s="29"/>
    </row>
    <row r="88" spans="1:91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15" customHeight="1">
      <c r="A89" s="29"/>
      <c r="B89" s="30"/>
      <c r="C89" s="26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Město Benešov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28</v>
      </c>
      <c r="AJ89" s="29"/>
      <c r="AK89" s="29"/>
      <c r="AL89" s="29"/>
      <c r="AM89" s="272" t="str">
        <f>IF(E17="","",E17)</f>
        <v>Sportovní projekty s.r.o.</v>
      </c>
      <c r="AN89" s="273"/>
      <c r="AO89" s="273"/>
      <c r="AP89" s="273"/>
      <c r="AQ89" s="29"/>
      <c r="AR89" s="30"/>
      <c r="AS89" s="274" t="s">
        <v>54</v>
      </c>
      <c r="AT89" s="27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15" customHeight="1">
      <c r="A90" s="29"/>
      <c r="B90" s="30"/>
      <c r="C90" s="26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31</v>
      </c>
      <c r="AJ90" s="29"/>
      <c r="AK90" s="29"/>
      <c r="AL90" s="29"/>
      <c r="AM90" s="272" t="str">
        <f>IF(E20="","",E20)</f>
        <v>F.Pecka</v>
      </c>
      <c r="AN90" s="273"/>
      <c r="AO90" s="273"/>
      <c r="AP90" s="273"/>
      <c r="AQ90" s="29"/>
      <c r="AR90" s="30"/>
      <c r="AS90" s="276"/>
      <c r="AT90" s="27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8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76"/>
      <c r="AT91" s="27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62" t="s">
        <v>55</v>
      </c>
      <c r="D92" s="263"/>
      <c r="E92" s="263"/>
      <c r="F92" s="263"/>
      <c r="G92" s="263"/>
      <c r="H92" s="57"/>
      <c r="I92" s="264" t="s">
        <v>56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5" t="s">
        <v>57</v>
      </c>
      <c r="AH92" s="263"/>
      <c r="AI92" s="263"/>
      <c r="AJ92" s="263"/>
      <c r="AK92" s="263"/>
      <c r="AL92" s="263"/>
      <c r="AM92" s="263"/>
      <c r="AN92" s="264" t="s">
        <v>58</v>
      </c>
      <c r="AO92" s="263"/>
      <c r="AP92" s="266"/>
      <c r="AQ92" s="58" t="s">
        <v>59</v>
      </c>
      <c r="AR92" s="30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9"/>
    </row>
    <row r="93" spans="1:91" s="2" customFormat="1" ht="10.8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67">
        <f>ROUND(SUM(AG95:AG97),2)</f>
        <v>0</v>
      </c>
      <c r="AH94" s="267"/>
      <c r="AI94" s="267"/>
      <c r="AJ94" s="267"/>
      <c r="AK94" s="267"/>
      <c r="AL94" s="267"/>
      <c r="AM94" s="267"/>
      <c r="AN94" s="268">
        <f>SUM(AG94,AT94)</f>
        <v>0</v>
      </c>
      <c r="AO94" s="268"/>
      <c r="AP94" s="268"/>
      <c r="AQ94" s="69" t="s">
        <v>1</v>
      </c>
      <c r="AR94" s="65"/>
      <c r="AS94" s="70">
        <f>ROUND(SUM(AS95:AS97),2)</f>
        <v>0</v>
      </c>
      <c r="AT94" s="71">
        <f>ROUND(SUM(AV94:AW94),2)</f>
        <v>0</v>
      </c>
      <c r="AU94" s="72">
        <f>ROUND(SUM(AU95:AU97),5)</f>
        <v>1961.9618700000001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ROUND(SUM(AZ95:AZ97),2)</f>
        <v>0</v>
      </c>
      <c r="BA94" s="71">
        <f>ROUND(SUM(BA95:BA97),2)</f>
        <v>0</v>
      </c>
      <c r="BB94" s="71">
        <f>ROUND(SUM(BB95:BB97),2)</f>
        <v>0</v>
      </c>
      <c r="BC94" s="71">
        <f>ROUND(SUM(BC95:BC97),2)</f>
        <v>0</v>
      </c>
      <c r="BD94" s="73">
        <f>ROUND(SUM(BD95:BD97),2)</f>
        <v>0</v>
      </c>
      <c r="BS94" s="74" t="s">
        <v>73</v>
      </c>
      <c r="BT94" s="74" t="s">
        <v>74</v>
      </c>
      <c r="BU94" s="75" t="s">
        <v>75</v>
      </c>
      <c r="BV94" s="74" t="s">
        <v>76</v>
      </c>
      <c r="BW94" s="74" t="s">
        <v>4</v>
      </c>
      <c r="BX94" s="74" t="s">
        <v>77</v>
      </c>
      <c r="CL94" s="74" t="s">
        <v>1</v>
      </c>
    </row>
    <row r="95" spans="1:91" s="7" customFormat="1" ht="16.5" customHeight="1">
      <c r="A95" s="76" t="s">
        <v>78</v>
      </c>
      <c r="B95" s="77"/>
      <c r="C95" s="78"/>
      <c r="D95" s="261" t="s">
        <v>79</v>
      </c>
      <c r="E95" s="261"/>
      <c r="F95" s="261"/>
      <c r="G95" s="261"/>
      <c r="H95" s="261"/>
      <c r="I95" s="79"/>
      <c r="J95" s="261" t="s">
        <v>80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59">
        <f>'SO-01 - Dětské hřiště'!J30</f>
        <v>0</v>
      </c>
      <c r="AH95" s="260"/>
      <c r="AI95" s="260"/>
      <c r="AJ95" s="260"/>
      <c r="AK95" s="260"/>
      <c r="AL95" s="260"/>
      <c r="AM95" s="260"/>
      <c r="AN95" s="259">
        <f>SUM(AG95,AT95)</f>
        <v>0</v>
      </c>
      <c r="AO95" s="260"/>
      <c r="AP95" s="260"/>
      <c r="AQ95" s="80" t="s">
        <v>81</v>
      </c>
      <c r="AR95" s="77"/>
      <c r="AS95" s="81">
        <v>0</v>
      </c>
      <c r="AT95" s="82">
        <f>ROUND(SUM(AV95:AW95),2)</f>
        <v>0</v>
      </c>
      <c r="AU95" s="83">
        <f>'SO-01 - Dětské hřiště'!P136</f>
        <v>1961.9618670000002</v>
      </c>
      <c r="AV95" s="82">
        <f>'SO-01 - Dětské hřiště'!J33</f>
        <v>0</v>
      </c>
      <c r="AW95" s="82">
        <f>'SO-01 - Dětské hřiště'!J34</f>
        <v>0</v>
      </c>
      <c r="AX95" s="82">
        <f>'SO-01 - Dětské hřiště'!J35</f>
        <v>0</v>
      </c>
      <c r="AY95" s="82">
        <f>'SO-01 - Dětské hřiště'!J36</f>
        <v>0</v>
      </c>
      <c r="AZ95" s="82">
        <f>'SO-01 - Dětské hřiště'!F33</f>
        <v>0</v>
      </c>
      <c r="BA95" s="82">
        <f>'SO-01 - Dětské hřiště'!F34</f>
        <v>0</v>
      </c>
      <c r="BB95" s="82">
        <f>'SO-01 - Dětské hřiště'!F35</f>
        <v>0</v>
      </c>
      <c r="BC95" s="82">
        <f>'SO-01 - Dětské hřiště'!F36</f>
        <v>0</v>
      </c>
      <c r="BD95" s="84">
        <f>'SO-01 - Dětské hřiště'!F37</f>
        <v>0</v>
      </c>
      <c r="BT95" s="85" t="s">
        <v>82</v>
      </c>
      <c r="BV95" s="85" t="s">
        <v>76</v>
      </c>
      <c r="BW95" s="85" t="s">
        <v>83</v>
      </c>
      <c r="BX95" s="85" t="s">
        <v>4</v>
      </c>
      <c r="CL95" s="85" t="s">
        <v>1</v>
      </c>
      <c r="CM95" s="85" t="s">
        <v>84</v>
      </c>
    </row>
    <row r="96" spans="1:91" s="7" customFormat="1" ht="16.5" customHeight="1">
      <c r="A96" s="76" t="s">
        <v>78</v>
      </c>
      <c r="B96" s="77"/>
      <c r="C96" s="78"/>
      <c r="D96" s="261" t="s">
        <v>85</v>
      </c>
      <c r="E96" s="261"/>
      <c r="F96" s="261"/>
      <c r="G96" s="261"/>
      <c r="H96" s="261"/>
      <c r="I96" s="79"/>
      <c r="J96" s="261" t="s">
        <v>86</v>
      </c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59">
        <f>'IO-01 - Veřejné osvětlení'!J30</f>
        <v>0</v>
      </c>
      <c r="AH96" s="260"/>
      <c r="AI96" s="260"/>
      <c r="AJ96" s="260"/>
      <c r="AK96" s="260"/>
      <c r="AL96" s="260"/>
      <c r="AM96" s="260"/>
      <c r="AN96" s="259">
        <f>SUM(AG96,AT96)</f>
        <v>0</v>
      </c>
      <c r="AO96" s="260"/>
      <c r="AP96" s="260"/>
      <c r="AQ96" s="80" t="s">
        <v>87</v>
      </c>
      <c r="AR96" s="77"/>
      <c r="AS96" s="81">
        <v>0</v>
      </c>
      <c r="AT96" s="82">
        <f>ROUND(SUM(AV96:AW96),2)</f>
        <v>0</v>
      </c>
      <c r="AU96" s="83">
        <f>'IO-01 - Veřejné osvětlení'!P118</f>
        <v>0</v>
      </c>
      <c r="AV96" s="82">
        <f>'IO-01 - Veřejné osvětlení'!J33</f>
        <v>0</v>
      </c>
      <c r="AW96" s="82">
        <f>'IO-01 - Veřejné osvětlení'!J34</f>
        <v>0</v>
      </c>
      <c r="AX96" s="82">
        <f>'IO-01 - Veřejné osvětlení'!J35</f>
        <v>0</v>
      </c>
      <c r="AY96" s="82">
        <f>'IO-01 - Veřejné osvětlení'!J36</f>
        <v>0</v>
      </c>
      <c r="AZ96" s="82">
        <f>'IO-01 - Veřejné osvětlení'!F33</f>
        <v>0</v>
      </c>
      <c r="BA96" s="82">
        <f>'IO-01 - Veřejné osvětlení'!F34</f>
        <v>0</v>
      </c>
      <c r="BB96" s="82">
        <f>'IO-01 - Veřejné osvětlení'!F35</f>
        <v>0</v>
      </c>
      <c r="BC96" s="82">
        <f>'IO-01 - Veřejné osvětlení'!F36</f>
        <v>0</v>
      </c>
      <c r="BD96" s="84">
        <f>'IO-01 - Veřejné osvětlení'!F37</f>
        <v>0</v>
      </c>
      <c r="BT96" s="85" t="s">
        <v>82</v>
      </c>
      <c r="BV96" s="85" t="s">
        <v>76</v>
      </c>
      <c r="BW96" s="85" t="s">
        <v>88</v>
      </c>
      <c r="BX96" s="85" t="s">
        <v>4</v>
      </c>
      <c r="CL96" s="85" t="s">
        <v>1</v>
      </c>
      <c r="CM96" s="85" t="s">
        <v>84</v>
      </c>
    </row>
    <row r="97" spans="1:91" s="7" customFormat="1" ht="16.5" customHeight="1">
      <c r="A97" s="76" t="s">
        <v>78</v>
      </c>
      <c r="B97" s="77"/>
      <c r="C97" s="78"/>
      <c r="D97" s="261" t="s">
        <v>89</v>
      </c>
      <c r="E97" s="261"/>
      <c r="F97" s="261"/>
      <c r="G97" s="261"/>
      <c r="H97" s="261"/>
      <c r="I97" s="79"/>
      <c r="J97" s="261" t="s">
        <v>90</v>
      </c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59">
        <f>'IO-02 - Areálový rozvod NN'!J30</f>
        <v>0</v>
      </c>
      <c r="AH97" s="260"/>
      <c r="AI97" s="260"/>
      <c r="AJ97" s="260"/>
      <c r="AK97" s="260"/>
      <c r="AL97" s="260"/>
      <c r="AM97" s="260"/>
      <c r="AN97" s="259">
        <f>SUM(AG97,AT97)</f>
        <v>0</v>
      </c>
      <c r="AO97" s="260"/>
      <c r="AP97" s="260"/>
      <c r="AQ97" s="80" t="s">
        <v>87</v>
      </c>
      <c r="AR97" s="77"/>
      <c r="AS97" s="86">
        <v>0</v>
      </c>
      <c r="AT97" s="87">
        <f>ROUND(SUM(AV97:AW97),2)</f>
        <v>0</v>
      </c>
      <c r="AU97" s="88">
        <f>'IO-02 - Areálový rozvod NN'!P118</f>
        <v>0</v>
      </c>
      <c r="AV97" s="87">
        <f>'IO-02 - Areálový rozvod NN'!J33</f>
        <v>0</v>
      </c>
      <c r="AW97" s="87">
        <f>'IO-02 - Areálový rozvod NN'!J34</f>
        <v>0</v>
      </c>
      <c r="AX97" s="87">
        <f>'IO-02 - Areálový rozvod NN'!J35</f>
        <v>0</v>
      </c>
      <c r="AY97" s="87">
        <f>'IO-02 - Areálový rozvod NN'!J36</f>
        <v>0</v>
      </c>
      <c r="AZ97" s="87">
        <f>'IO-02 - Areálový rozvod NN'!F33</f>
        <v>0</v>
      </c>
      <c r="BA97" s="87">
        <f>'IO-02 - Areálový rozvod NN'!F34</f>
        <v>0</v>
      </c>
      <c r="BB97" s="87">
        <f>'IO-02 - Areálový rozvod NN'!F35</f>
        <v>0</v>
      </c>
      <c r="BC97" s="87">
        <f>'IO-02 - Areálový rozvod NN'!F36</f>
        <v>0</v>
      </c>
      <c r="BD97" s="89">
        <f>'IO-02 - Areálový rozvod NN'!F37</f>
        <v>0</v>
      </c>
      <c r="BT97" s="85" t="s">
        <v>82</v>
      </c>
      <c r="BV97" s="85" t="s">
        <v>76</v>
      </c>
      <c r="BW97" s="85" t="s">
        <v>91</v>
      </c>
      <c r="BX97" s="85" t="s">
        <v>4</v>
      </c>
      <c r="CL97" s="85" t="s">
        <v>1</v>
      </c>
      <c r="CM97" s="85" t="s">
        <v>84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-01 - Dětské hřiště'!C2" display="/"/>
    <hyperlink ref="A96" location="'IO-01 - Veřejné osvětlení'!C2" display="/"/>
    <hyperlink ref="A97" location="'IO-02 - Areálový rozvod N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434"/>
  <sheetViews>
    <sheetView showGridLines="0" workbookViewId="0">
      <selection activeCell="H429" sqref="H429:H43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83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" customHeight="1">
      <c r="B4" s="20"/>
      <c r="D4" s="21" t="s">
        <v>92</v>
      </c>
      <c r="L4" s="20"/>
      <c r="M4" s="91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92" t="str">
        <f>'Rekapitulace stavby'!K6</f>
        <v>Revitalizace vnitrobloku Tyršova</v>
      </c>
      <c r="F7" s="293"/>
      <c r="G7" s="293"/>
      <c r="H7" s="293"/>
      <c r="L7" s="20"/>
    </row>
    <row r="8" spans="1:46" s="2" customFormat="1" ht="12" customHeight="1">
      <c r="A8" s="29"/>
      <c r="B8" s="30"/>
      <c r="C8" s="29"/>
      <c r="D8" s="26" t="s">
        <v>93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69" t="s">
        <v>94</v>
      </c>
      <c r="F9" s="291"/>
      <c r="G9" s="291"/>
      <c r="H9" s="29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11. 6. 2024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85" t="str">
        <f>'Rekapitulace stavby'!E14</f>
        <v xml:space="preserve"> </v>
      </c>
      <c r="F18" s="285"/>
      <c r="G18" s="285"/>
      <c r="H18" s="285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29</v>
      </c>
      <c r="F21" s="29"/>
      <c r="G21" s="29"/>
      <c r="H21" s="29"/>
      <c r="I21" s="26" t="s">
        <v>25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25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87" t="s">
        <v>1</v>
      </c>
      <c r="F27" s="287"/>
      <c r="G27" s="287"/>
      <c r="H27" s="2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34</v>
      </c>
      <c r="E30" s="29"/>
      <c r="F30" s="29"/>
      <c r="G30" s="29"/>
      <c r="H30" s="29"/>
      <c r="I30" s="29"/>
      <c r="J30" s="68">
        <f>ROUND(J136,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6" t="s">
        <v>38</v>
      </c>
      <c r="E33" s="26" t="s">
        <v>39</v>
      </c>
      <c r="F33" s="97">
        <f>ROUND((SUM(BE136:BE433)),  2)</f>
        <v>0</v>
      </c>
      <c r="G33" s="29"/>
      <c r="H33" s="29"/>
      <c r="I33" s="98">
        <v>0.21</v>
      </c>
      <c r="J33" s="97">
        <f>ROUND(((SUM(BE136:BE433))*I33),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6" t="s">
        <v>40</v>
      </c>
      <c r="F34" s="97">
        <f>ROUND((SUM(BF136:BF433)),  2)</f>
        <v>0</v>
      </c>
      <c r="G34" s="29"/>
      <c r="H34" s="29"/>
      <c r="I34" s="98">
        <v>0.12</v>
      </c>
      <c r="J34" s="97">
        <f>ROUND(((SUM(BF136:BF433))*I34),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6" t="s">
        <v>41</v>
      </c>
      <c r="F35" s="97">
        <f>ROUND((SUM(BG136:BG433)),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6" t="s">
        <v>42</v>
      </c>
      <c r="F36" s="97">
        <f>ROUND((SUM(BH136:BH433)),  2)</f>
        <v>0</v>
      </c>
      <c r="G36" s="29"/>
      <c r="H36" s="29"/>
      <c r="I36" s="98">
        <v>0.12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6" t="s">
        <v>43</v>
      </c>
      <c r="F37" s="97">
        <f>ROUND((SUM(BI136:BI433)),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44</v>
      </c>
      <c r="E39" s="57"/>
      <c r="F39" s="57"/>
      <c r="G39" s="101" t="s">
        <v>45</v>
      </c>
      <c r="H39" s="102" t="s">
        <v>46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29"/>
      <c r="B61" s="30"/>
      <c r="C61" s="29"/>
      <c r="D61" s="42" t="s">
        <v>49</v>
      </c>
      <c r="E61" s="32"/>
      <c r="F61" s="105" t="s">
        <v>50</v>
      </c>
      <c r="G61" s="42" t="s">
        <v>49</v>
      </c>
      <c r="H61" s="32"/>
      <c r="I61" s="32"/>
      <c r="J61" s="106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29"/>
      <c r="B76" s="30"/>
      <c r="C76" s="29"/>
      <c r="D76" s="42" t="s">
        <v>49</v>
      </c>
      <c r="E76" s="32"/>
      <c r="F76" s="105" t="s">
        <v>50</v>
      </c>
      <c r="G76" s="42" t="s">
        <v>49</v>
      </c>
      <c r="H76" s="32"/>
      <c r="I76" s="32"/>
      <c r="J76" s="106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21" t="s">
        <v>95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92" t="str">
        <f>E7</f>
        <v>Revitalizace vnitrobloku Tyršova</v>
      </c>
      <c r="F85" s="293"/>
      <c r="G85" s="293"/>
      <c r="H85" s="29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93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69" t="str">
        <f>E9</f>
        <v>SO-01 - Dětské hřiště</v>
      </c>
      <c r="F87" s="291"/>
      <c r="G87" s="291"/>
      <c r="H87" s="29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Benešov</v>
      </c>
      <c r="G89" s="29"/>
      <c r="H89" s="29"/>
      <c r="I89" s="26" t="s">
        <v>20</v>
      </c>
      <c r="J89" s="52" t="str">
        <f>IF(J12="","",J12)</f>
        <v>11. 6. 2024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customHeight="1">
      <c r="A91" s="29"/>
      <c r="B91" s="30"/>
      <c r="C91" s="26" t="s">
        <v>22</v>
      </c>
      <c r="D91" s="29"/>
      <c r="E91" s="29"/>
      <c r="F91" s="24" t="str">
        <f>E15</f>
        <v>Město Benešov</v>
      </c>
      <c r="G91" s="29"/>
      <c r="H91" s="29"/>
      <c r="I91" s="26" t="s">
        <v>28</v>
      </c>
      <c r="J91" s="27" t="str">
        <f>E21</f>
        <v>Sportovní projekty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>F.Pecka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96</v>
      </c>
      <c r="D94" s="99"/>
      <c r="E94" s="99"/>
      <c r="F94" s="99"/>
      <c r="G94" s="99"/>
      <c r="H94" s="99"/>
      <c r="I94" s="99"/>
      <c r="J94" s="108" t="s">
        <v>97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customHeight="1">
      <c r="A96" s="29"/>
      <c r="B96" s="30"/>
      <c r="C96" s="109" t="s">
        <v>98</v>
      </c>
      <c r="D96" s="29"/>
      <c r="E96" s="29"/>
      <c r="F96" s="29"/>
      <c r="G96" s="29"/>
      <c r="H96" s="29"/>
      <c r="I96" s="29"/>
      <c r="J96" s="68">
        <f>J136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99</v>
      </c>
    </row>
    <row r="97" spans="2:12" s="9" customFormat="1" ht="24.9" customHeight="1">
      <c r="B97" s="110"/>
      <c r="D97" s="111" t="s">
        <v>100</v>
      </c>
      <c r="E97" s="112"/>
      <c r="F97" s="112"/>
      <c r="G97" s="112"/>
      <c r="H97" s="112"/>
      <c r="I97" s="112"/>
      <c r="J97" s="113">
        <f>J137</f>
        <v>0</v>
      </c>
      <c r="L97" s="110"/>
    </row>
    <row r="98" spans="2:12" s="10" customFormat="1" ht="19.95" customHeight="1">
      <c r="B98" s="114"/>
      <c r="D98" s="115" t="s">
        <v>101</v>
      </c>
      <c r="E98" s="116"/>
      <c r="F98" s="116"/>
      <c r="G98" s="116"/>
      <c r="H98" s="116"/>
      <c r="I98" s="116"/>
      <c r="J98" s="117">
        <f>J138</f>
        <v>0</v>
      </c>
      <c r="L98" s="114"/>
    </row>
    <row r="99" spans="2:12" s="10" customFormat="1" ht="19.95" customHeight="1">
      <c r="B99" s="114"/>
      <c r="D99" s="115" t="s">
        <v>102</v>
      </c>
      <c r="E99" s="116"/>
      <c r="F99" s="116"/>
      <c r="G99" s="116"/>
      <c r="H99" s="116"/>
      <c r="I99" s="116"/>
      <c r="J99" s="117">
        <f>J234</f>
        <v>0</v>
      </c>
      <c r="L99" s="114"/>
    </row>
    <row r="100" spans="2:12" s="10" customFormat="1" ht="19.95" customHeight="1">
      <c r="B100" s="114"/>
      <c r="D100" s="115" t="s">
        <v>103</v>
      </c>
      <c r="E100" s="116"/>
      <c r="F100" s="116"/>
      <c r="G100" s="116"/>
      <c r="H100" s="116"/>
      <c r="I100" s="116"/>
      <c r="J100" s="117">
        <f>J253</f>
        <v>0</v>
      </c>
      <c r="L100" s="114"/>
    </row>
    <row r="101" spans="2:12" s="10" customFormat="1" ht="19.95" customHeight="1">
      <c r="B101" s="114"/>
      <c r="D101" s="115" t="s">
        <v>104</v>
      </c>
      <c r="E101" s="116"/>
      <c r="F101" s="116"/>
      <c r="G101" s="116"/>
      <c r="H101" s="116"/>
      <c r="I101" s="116"/>
      <c r="J101" s="117">
        <f>J294</f>
        <v>0</v>
      </c>
      <c r="L101" s="114"/>
    </row>
    <row r="102" spans="2:12" s="10" customFormat="1" ht="19.95" customHeight="1">
      <c r="B102" s="114"/>
      <c r="D102" s="115" t="s">
        <v>105</v>
      </c>
      <c r="E102" s="116"/>
      <c r="F102" s="116"/>
      <c r="G102" s="116"/>
      <c r="H102" s="116"/>
      <c r="I102" s="116"/>
      <c r="J102" s="117">
        <f>J336</f>
        <v>0</v>
      </c>
      <c r="L102" s="114"/>
    </row>
    <row r="103" spans="2:12" s="10" customFormat="1" ht="19.95" customHeight="1">
      <c r="B103" s="114"/>
      <c r="D103" s="115" t="s">
        <v>106</v>
      </c>
      <c r="E103" s="116"/>
      <c r="F103" s="116"/>
      <c r="G103" s="116"/>
      <c r="H103" s="116"/>
      <c r="I103" s="116"/>
      <c r="J103" s="117">
        <f>J366</f>
        <v>0</v>
      </c>
      <c r="L103" s="114"/>
    </row>
    <row r="104" spans="2:12" s="10" customFormat="1" ht="19.95" customHeight="1">
      <c r="B104" s="114"/>
      <c r="D104" s="115" t="s">
        <v>107</v>
      </c>
      <c r="E104" s="116"/>
      <c r="F104" s="116"/>
      <c r="G104" s="116"/>
      <c r="H104" s="116"/>
      <c r="I104" s="116"/>
      <c r="J104" s="117">
        <f>J379</f>
        <v>0</v>
      </c>
      <c r="L104" s="114"/>
    </row>
    <row r="105" spans="2:12" s="9" customFormat="1" ht="24.9" customHeight="1">
      <c r="B105" s="110"/>
      <c r="D105" s="111" t="s">
        <v>108</v>
      </c>
      <c r="E105" s="112"/>
      <c r="F105" s="112"/>
      <c r="G105" s="112"/>
      <c r="H105" s="112"/>
      <c r="I105" s="112"/>
      <c r="J105" s="113">
        <f>J381</f>
        <v>0</v>
      </c>
      <c r="L105" s="110"/>
    </row>
    <row r="106" spans="2:12" s="10" customFormat="1" ht="19.95" customHeight="1">
      <c r="B106" s="114"/>
      <c r="D106" s="115" t="s">
        <v>109</v>
      </c>
      <c r="E106" s="116"/>
      <c r="F106" s="116"/>
      <c r="G106" s="116"/>
      <c r="H106" s="116"/>
      <c r="I106" s="116"/>
      <c r="J106" s="117">
        <f>J382</f>
        <v>0</v>
      </c>
      <c r="L106" s="114"/>
    </row>
    <row r="107" spans="2:12" s="10" customFormat="1" ht="19.95" customHeight="1">
      <c r="B107" s="114"/>
      <c r="D107" s="115" t="s">
        <v>110</v>
      </c>
      <c r="E107" s="116"/>
      <c r="F107" s="116"/>
      <c r="G107" s="116"/>
      <c r="H107" s="116"/>
      <c r="I107" s="116"/>
      <c r="J107" s="117">
        <f>J387</f>
        <v>0</v>
      </c>
      <c r="L107" s="114"/>
    </row>
    <row r="108" spans="2:12" s="10" customFormat="1" ht="19.95" customHeight="1">
      <c r="B108" s="114"/>
      <c r="D108" s="115" t="s">
        <v>111</v>
      </c>
      <c r="E108" s="116"/>
      <c r="F108" s="116"/>
      <c r="G108" s="116"/>
      <c r="H108" s="116"/>
      <c r="I108" s="116"/>
      <c r="J108" s="117">
        <f>J392</f>
        <v>0</v>
      </c>
      <c r="L108" s="114"/>
    </row>
    <row r="109" spans="2:12" s="10" customFormat="1" ht="19.95" customHeight="1">
      <c r="B109" s="114"/>
      <c r="D109" s="115" t="s">
        <v>112</v>
      </c>
      <c r="E109" s="116"/>
      <c r="F109" s="116"/>
      <c r="G109" s="116"/>
      <c r="H109" s="116"/>
      <c r="I109" s="116"/>
      <c r="J109" s="117">
        <f>J412</f>
        <v>0</v>
      </c>
      <c r="L109" s="114"/>
    </row>
    <row r="110" spans="2:12" s="9" customFormat="1" ht="24.9" customHeight="1">
      <c r="B110" s="110"/>
      <c r="D110" s="111" t="s">
        <v>113</v>
      </c>
      <c r="E110" s="112"/>
      <c r="F110" s="112"/>
      <c r="G110" s="112"/>
      <c r="H110" s="112"/>
      <c r="I110" s="112"/>
      <c r="J110" s="113">
        <f>J421</f>
        <v>0</v>
      </c>
      <c r="L110" s="110"/>
    </row>
    <row r="111" spans="2:12" s="10" customFormat="1" ht="19.95" customHeight="1">
      <c r="B111" s="114"/>
      <c r="D111" s="115" t="s">
        <v>114</v>
      </c>
      <c r="E111" s="116"/>
      <c r="F111" s="116"/>
      <c r="G111" s="116"/>
      <c r="H111" s="116"/>
      <c r="I111" s="116"/>
      <c r="J111" s="117">
        <f>J422</f>
        <v>0</v>
      </c>
      <c r="L111" s="114"/>
    </row>
    <row r="112" spans="2:12" s="9" customFormat="1" ht="24.9" customHeight="1">
      <c r="B112" s="110"/>
      <c r="D112" s="111" t="s">
        <v>115</v>
      </c>
      <c r="E112" s="112"/>
      <c r="F112" s="112"/>
      <c r="G112" s="112"/>
      <c r="H112" s="112"/>
      <c r="I112" s="112"/>
      <c r="J112" s="113">
        <f>J425</f>
        <v>0</v>
      </c>
      <c r="L112" s="110"/>
    </row>
    <row r="113" spans="1:31" s="10" customFormat="1" ht="19.95" customHeight="1">
      <c r="B113" s="114"/>
      <c r="D113" s="115" t="s">
        <v>116</v>
      </c>
      <c r="E113" s="116"/>
      <c r="F113" s="116"/>
      <c r="G113" s="116"/>
      <c r="H113" s="116"/>
      <c r="I113" s="116"/>
      <c r="J113" s="117">
        <f>J426</f>
        <v>0</v>
      </c>
      <c r="L113" s="114"/>
    </row>
    <row r="114" spans="1:31" s="10" customFormat="1" ht="19.95" customHeight="1">
      <c r="B114" s="114"/>
      <c r="D114" s="115" t="s">
        <v>117</v>
      </c>
      <c r="E114" s="116"/>
      <c r="F114" s="116"/>
      <c r="G114" s="116"/>
      <c r="H114" s="116"/>
      <c r="I114" s="116"/>
      <c r="J114" s="117">
        <f>J428</f>
        <v>0</v>
      </c>
      <c r="L114" s="114"/>
    </row>
    <row r="115" spans="1:31" s="10" customFormat="1" ht="19.95" customHeight="1">
      <c r="B115" s="114"/>
      <c r="D115" s="115" t="s">
        <v>118</v>
      </c>
      <c r="E115" s="116"/>
      <c r="F115" s="116"/>
      <c r="G115" s="116"/>
      <c r="H115" s="116"/>
      <c r="I115" s="116"/>
      <c r="J115" s="117">
        <f>J430</f>
        <v>0</v>
      </c>
      <c r="L115" s="114"/>
    </row>
    <row r="116" spans="1:31" s="10" customFormat="1" ht="19.95" customHeight="1">
      <c r="B116" s="114"/>
      <c r="D116" s="115" t="s">
        <v>119</v>
      </c>
      <c r="E116" s="116"/>
      <c r="F116" s="116"/>
      <c r="G116" s="116"/>
      <c r="H116" s="116"/>
      <c r="I116" s="116"/>
      <c r="J116" s="117">
        <f>J432</f>
        <v>0</v>
      </c>
      <c r="L116" s="114"/>
    </row>
    <row r="117" spans="1:31" s="2" customFormat="1" ht="21.7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" customHeight="1">
      <c r="A118" s="29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22" spans="1:31" s="2" customFormat="1" ht="6.9" customHeight="1">
      <c r="A122" s="29"/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24.9" customHeight="1">
      <c r="A123" s="29"/>
      <c r="B123" s="30"/>
      <c r="C123" s="21" t="s">
        <v>120</v>
      </c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6" t="s">
        <v>14</v>
      </c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>
      <c r="A126" s="29"/>
      <c r="B126" s="30"/>
      <c r="C126" s="29"/>
      <c r="D126" s="29"/>
      <c r="E126" s="292" t="str">
        <f>E7</f>
        <v>Revitalizace vnitrobloku Tyršova</v>
      </c>
      <c r="F126" s="293"/>
      <c r="G126" s="293"/>
      <c r="H126" s="293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6" t="s">
        <v>93</v>
      </c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6.5" customHeight="1">
      <c r="A128" s="29"/>
      <c r="B128" s="30"/>
      <c r="C128" s="29"/>
      <c r="D128" s="29"/>
      <c r="E128" s="269" t="str">
        <f>E9</f>
        <v>SO-01 - Dětské hřiště</v>
      </c>
      <c r="F128" s="291"/>
      <c r="G128" s="291"/>
      <c r="H128" s="291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6" t="s">
        <v>18</v>
      </c>
      <c r="D130" s="29"/>
      <c r="E130" s="29"/>
      <c r="F130" s="24" t="str">
        <f>F12</f>
        <v>Benešov</v>
      </c>
      <c r="G130" s="29"/>
      <c r="H130" s="29"/>
      <c r="I130" s="26" t="s">
        <v>20</v>
      </c>
      <c r="J130" s="52" t="str">
        <f>IF(J12="","",J12)</f>
        <v>11. 6. 2024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25.65" customHeight="1">
      <c r="A132" s="29"/>
      <c r="B132" s="30"/>
      <c r="C132" s="26" t="s">
        <v>22</v>
      </c>
      <c r="D132" s="29"/>
      <c r="E132" s="29"/>
      <c r="F132" s="24" t="str">
        <f>E15</f>
        <v>Město Benešov</v>
      </c>
      <c r="G132" s="29"/>
      <c r="H132" s="29"/>
      <c r="I132" s="26" t="s">
        <v>28</v>
      </c>
      <c r="J132" s="27" t="str">
        <f>E21</f>
        <v>Sportovní projekty s.r.o.</v>
      </c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15" customHeight="1">
      <c r="A133" s="29"/>
      <c r="B133" s="30"/>
      <c r="C133" s="26" t="s">
        <v>26</v>
      </c>
      <c r="D133" s="29"/>
      <c r="E133" s="29"/>
      <c r="F133" s="24" t="str">
        <f>IF(E18="","",E18)</f>
        <v xml:space="preserve"> </v>
      </c>
      <c r="G133" s="29"/>
      <c r="H133" s="29"/>
      <c r="I133" s="26" t="s">
        <v>31</v>
      </c>
      <c r="J133" s="27" t="str">
        <f>E24</f>
        <v>F.Pecka</v>
      </c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18"/>
      <c r="B135" s="119"/>
      <c r="C135" s="120" t="s">
        <v>121</v>
      </c>
      <c r="D135" s="121" t="s">
        <v>59</v>
      </c>
      <c r="E135" s="121" t="s">
        <v>55</v>
      </c>
      <c r="F135" s="121" t="s">
        <v>56</v>
      </c>
      <c r="G135" s="121" t="s">
        <v>122</v>
      </c>
      <c r="H135" s="121" t="s">
        <v>123</v>
      </c>
      <c r="I135" s="121" t="s">
        <v>124</v>
      </c>
      <c r="J135" s="122" t="s">
        <v>97</v>
      </c>
      <c r="K135" s="123" t="s">
        <v>125</v>
      </c>
      <c r="L135" s="124"/>
      <c r="M135" s="59" t="s">
        <v>1</v>
      </c>
      <c r="N135" s="60" t="s">
        <v>38</v>
      </c>
      <c r="O135" s="60" t="s">
        <v>126</v>
      </c>
      <c r="P135" s="60" t="s">
        <v>127</v>
      </c>
      <c r="Q135" s="60" t="s">
        <v>128</v>
      </c>
      <c r="R135" s="60" t="s">
        <v>129</v>
      </c>
      <c r="S135" s="60" t="s">
        <v>130</v>
      </c>
      <c r="T135" s="61" t="s">
        <v>131</v>
      </c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</row>
    <row r="136" spans="1:65" s="2" customFormat="1" ht="22.8" customHeight="1">
      <c r="A136" s="29"/>
      <c r="B136" s="30"/>
      <c r="C136" s="66" t="s">
        <v>132</v>
      </c>
      <c r="D136" s="29"/>
      <c r="E136" s="29"/>
      <c r="F136" s="29"/>
      <c r="G136" s="29"/>
      <c r="H136" s="29"/>
      <c r="I136" s="29"/>
      <c r="J136" s="125">
        <f>BK136</f>
        <v>0</v>
      </c>
      <c r="K136" s="29"/>
      <c r="L136" s="30"/>
      <c r="M136" s="62"/>
      <c r="N136" s="53"/>
      <c r="O136" s="63"/>
      <c r="P136" s="126">
        <f>P137+P381+P421+P425</f>
        <v>1961.9618670000002</v>
      </c>
      <c r="Q136" s="63"/>
      <c r="R136" s="126">
        <f>R137+R381+R421+R425</f>
        <v>847.14781071999982</v>
      </c>
      <c r="S136" s="63"/>
      <c r="T136" s="127">
        <f>T137+T381+T421+T425</f>
        <v>126.57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7" t="s">
        <v>73</v>
      </c>
      <c r="AU136" s="17" t="s">
        <v>99</v>
      </c>
      <c r="BK136" s="128">
        <f>BK137+BK381+BK421+BK425</f>
        <v>0</v>
      </c>
    </row>
    <row r="137" spans="1:65" s="12" customFormat="1" ht="25.95" customHeight="1">
      <c r="B137" s="129"/>
      <c r="D137" s="130" t="s">
        <v>73</v>
      </c>
      <c r="E137" s="131" t="s">
        <v>133</v>
      </c>
      <c r="F137" s="131" t="s">
        <v>134</v>
      </c>
      <c r="J137" s="132">
        <f>BK137</f>
        <v>0</v>
      </c>
      <c r="L137" s="129"/>
      <c r="M137" s="133"/>
      <c r="N137" s="134"/>
      <c r="O137" s="134"/>
      <c r="P137" s="135">
        <f>P138+P234+P253+P294+P336+P366+P379</f>
        <v>1929.9878670000003</v>
      </c>
      <c r="Q137" s="134"/>
      <c r="R137" s="135">
        <f>R138+R234+R253+R294+R336+R366+R379</f>
        <v>845.20909071999984</v>
      </c>
      <c r="S137" s="134"/>
      <c r="T137" s="136">
        <f>T138+T234+T253+T294+T336+T366+T379</f>
        <v>125.85</v>
      </c>
      <c r="AR137" s="130" t="s">
        <v>82</v>
      </c>
      <c r="AT137" s="137" t="s">
        <v>73</v>
      </c>
      <c r="AU137" s="137" t="s">
        <v>74</v>
      </c>
      <c r="AY137" s="130" t="s">
        <v>135</v>
      </c>
      <c r="BK137" s="138">
        <f>BK138+BK234+BK253+BK294+BK336+BK366+BK379</f>
        <v>0</v>
      </c>
    </row>
    <row r="138" spans="1:65" s="12" customFormat="1" ht="22.8" customHeight="1">
      <c r="B138" s="129"/>
      <c r="D138" s="130" t="s">
        <v>73</v>
      </c>
      <c r="E138" s="139" t="s">
        <v>82</v>
      </c>
      <c r="F138" s="139" t="s">
        <v>136</v>
      </c>
      <c r="J138" s="140">
        <f>BK138</f>
        <v>0</v>
      </c>
      <c r="L138" s="129"/>
      <c r="M138" s="133"/>
      <c r="N138" s="134"/>
      <c r="O138" s="134"/>
      <c r="P138" s="135">
        <f>SUM(P139:P233)</f>
        <v>610.54314599999998</v>
      </c>
      <c r="Q138" s="134"/>
      <c r="R138" s="135">
        <f>SUM(R139:R233)</f>
        <v>11.24943</v>
      </c>
      <c r="S138" s="134"/>
      <c r="T138" s="136">
        <f>SUM(T139:T233)</f>
        <v>90.570999999999998</v>
      </c>
      <c r="AR138" s="130" t="s">
        <v>82</v>
      </c>
      <c r="AT138" s="137" t="s">
        <v>73</v>
      </c>
      <c r="AU138" s="137" t="s">
        <v>82</v>
      </c>
      <c r="AY138" s="130" t="s">
        <v>135</v>
      </c>
      <c r="BK138" s="138">
        <f>SUM(BK139:BK233)</f>
        <v>0</v>
      </c>
    </row>
    <row r="139" spans="1:65" s="2" customFormat="1" ht="24.15" customHeight="1">
      <c r="A139" s="29"/>
      <c r="B139" s="141"/>
      <c r="C139" s="142" t="s">
        <v>82</v>
      </c>
      <c r="D139" s="142" t="s">
        <v>137</v>
      </c>
      <c r="E139" s="143" t="s">
        <v>138</v>
      </c>
      <c r="F139" s="144" t="s">
        <v>139</v>
      </c>
      <c r="G139" s="145" t="s">
        <v>140</v>
      </c>
      <c r="H139" s="146">
        <v>586</v>
      </c>
      <c r="I139" s="147"/>
      <c r="J139" s="147">
        <f>ROUND(I139*H139,2)</f>
        <v>0</v>
      </c>
      <c r="K139" s="148"/>
      <c r="L139" s="30"/>
      <c r="M139" s="149" t="s">
        <v>1</v>
      </c>
      <c r="N139" s="150" t="s">
        <v>39</v>
      </c>
      <c r="O139" s="151">
        <v>6.0000000000000001E-3</v>
      </c>
      <c r="P139" s="151">
        <f>O139*H139</f>
        <v>3.516</v>
      </c>
      <c r="Q139" s="151">
        <v>0</v>
      </c>
      <c r="R139" s="151">
        <f>Q139*H139</f>
        <v>0</v>
      </c>
      <c r="S139" s="151">
        <v>0</v>
      </c>
      <c r="T139" s="152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3" t="s">
        <v>141</v>
      </c>
      <c r="AT139" s="153" t="s">
        <v>137</v>
      </c>
      <c r="AU139" s="153" t="s">
        <v>84</v>
      </c>
      <c r="AY139" s="17" t="s">
        <v>135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7" t="s">
        <v>82</v>
      </c>
      <c r="BK139" s="154">
        <f>ROUND(I139*H139,2)</f>
        <v>0</v>
      </c>
      <c r="BL139" s="17" t="s">
        <v>141</v>
      </c>
      <c r="BM139" s="153" t="s">
        <v>142</v>
      </c>
    </row>
    <row r="140" spans="1:65" s="13" customFormat="1">
      <c r="B140" s="155"/>
      <c r="D140" s="156" t="s">
        <v>143</v>
      </c>
      <c r="E140" s="157" t="s">
        <v>1</v>
      </c>
      <c r="F140" s="158" t="s">
        <v>144</v>
      </c>
      <c r="H140" s="159">
        <v>586</v>
      </c>
      <c r="L140" s="155"/>
      <c r="M140" s="160"/>
      <c r="N140" s="161"/>
      <c r="O140" s="161"/>
      <c r="P140" s="161"/>
      <c r="Q140" s="161"/>
      <c r="R140" s="161"/>
      <c r="S140" s="161"/>
      <c r="T140" s="162"/>
      <c r="AT140" s="157" t="s">
        <v>143</v>
      </c>
      <c r="AU140" s="157" t="s">
        <v>84</v>
      </c>
      <c r="AV140" s="13" t="s">
        <v>84</v>
      </c>
      <c r="AW140" s="13" t="s">
        <v>30</v>
      </c>
      <c r="AX140" s="13" t="s">
        <v>82</v>
      </c>
      <c r="AY140" s="157" t="s">
        <v>135</v>
      </c>
    </row>
    <row r="141" spans="1:65" s="2" customFormat="1" ht="37.799999999999997" customHeight="1">
      <c r="A141" s="29"/>
      <c r="B141" s="141"/>
      <c r="C141" s="142" t="s">
        <v>84</v>
      </c>
      <c r="D141" s="142" t="s">
        <v>137</v>
      </c>
      <c r="E141" s="143" t="s">
        <v>145</v>
      </c>
      <c r="F141" s="144" t="s">
        <v>146</v>
      </c>
      <c r="G141" s="145" t="s">
        <v>140</v>
      </c>
      <c r="H141" s="146">
        <v>151.9</v>
      </c>
      <c r="I141" s="147"/>
      <c r="J141" s="147">
        <f>ROUND(I141*H141,2)</f>
        <v>0</v>
      </c>
      <c r="K141" s="148"/>
      <c r="L141" s="30"/>
      <c r="M141" s="149" t="s">
        <v>1</v>
      </c>
      <c r="N141" s="150" t="s">
        <v>39</v>
      </c>
      <c r="O141" s="151">
        <v>0.17199999999999999</v>
      </c>
      <c r="P141" s="151">
        <f>O141*H141</f>
        <v>26.126799999999999</v>
      </c>
      <c r="Q141" s="151">
        <v>0</v>
      </c>
      <c r="R141" s="151">
        <f>Q141*H141</f>
        <v>0</v>
      </c>
      <c r="S141" s="151">
        <v>0</v>
      </c>
      <c r="T141" s="152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3" t="s">
        <v>141</v>
      </c>
      <c r="AT141" s="153" t="s">
        <v>137</v>
      </c>
      <c r="AU141" s="153" t="s">
        <v>84</v>
      </c>
      <c r="AY141" s="17" t="s">
        <v>135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7" t="s">
        <v>82</v>
      </c>
      <c r="BK141" s="154">
        <f>ROUND(I141*H141,2)</f>
        <v>0</v>
      </c>
      <c r="BL141" s="17" t="s">
        <v>141</v>
      </c>
      <c r="BM141" s="153" t="s">
        <v>147</v>
      </c>
    </row>
    <row r="142" spans="1:65" s="13" customFormat="1">
      <c r="B142" s="155"/>
      <c r="D142" s="156" t="s">
        <v>143</v>
      </c>
      <c r="E142" s="157" t="s">
        <v>1</v>
      </c>
      <c r="F142" s="158" t="s">
        <v>148</v>
      </c>
      <c r="H142" s="159">
        <v>151.9</v>
      </c>
      <c r="L142" s="155"/>
      <c r="M142" s="160"/>
      <c r="N142" s="161"/>
      <c r="O142" s="161"/>
      <c r="P142" s="161"/>
      <c r="Q142" s="161"/>
      <c r="R142" s="161"/>
      <c r="S142" s="161"/>
      <c r="T142" s="162"/>
      <c r="AT142" s="157" t="s">
        <v>143</v>
      </c>
      <c r="AU142" s="157" t="s">
        <v>84</v>
      </c>
      <c r="AV142" s="13" t="s">
        <v>84</v>
      </c>
      <c r="AW142" s="13" t="s">
        <v>30</v>
      </c>
      <c r="AX142" s="13" t="s">
        <v>82</v>
      </c>
      <c r="AY142" s="157" t="s">
        <v>135</v>
      </c>
    </row>
    <row r="143" spans="1:65" s="2" customFormat="1" ht="24.15" customHeight="1">
      <c r="A143" s="29"/>
      <c r="B143" s="141"/>
      <c r="C143" s="142" t="s">
        <v>149</v>
      </c>
      <c r="D143" s="142" t="s">
        <v>137</v>
      </c>
      <c r="E143" s="143" t="s">
        <v>150</v>
      </c>
      <c r="F143" s="144" t="s">
        <v>151</v>
      </c>
      <c r="G143" s="145" t="s">
        <v>140</v>
      </c>
      <c r="H143" s="146">
        <v>151.9</v>
      </c>
      <c r="I143" s="147"/>
      <c r="J143" s="147">
        <f>ROUND(I143*H143,2)</f>
        <v>0</v>
      </c>
      <c r="K143" s="148"/>
      <c r="L143" s="30"/>
      <c r="M143" s="149" t="s">
        <v>1</v>
      </c>
      <c r="N143" s="150" t="s">
        <v>39</v>
      </c>
      <c r="O143" s="151">
        <v>1.7999999999999999E-2</v>
      </c>
      <c r="P143" s="151">
        <f>O143*H143</f>
        <v>2.7342</v>
      </c>
      <c r="Q143" s="151">
        <v>0</v>
      </c>
      <c r="R143" s="151">
        <f>Q143*H143</f>
        <v>0</v>
      </c>
      <c r="S143" s="151">
        <v>0</v>
      </c>
      <c r="T143" s="152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3" t="s">
        <v>141</v>
      </c>
      <c r="AT143" s="153" t="s">
        <v>137</v>
      </c>
      <c r="AU143" s="153" t="s">
        <v>84</v>
      </c>
      <c r="AY143" s="17" t="s">
        <v>135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7" t="s">
        <v>82</v>
      </c>
      <c r="BK143" s="154">
        <f>ROUND(I143*H143,2)</f>
        <v>0</v>
      </c>
      <c r="BL143" s="17" t="s">
        <v>141</v>
      </c>
      <c r="BM143" s="153" t="s">
        <v>152</v>
      </c>
    </row>
    <row r="144" spans="1:65" s="2" customFormat="1" ht="24.15" customHeight="1">
      <c r="A144" s="29"/>
      <c r="B144" s="141"/>
      <c r="C144" s="142" t="s">
        <v>141</v>
      </c>
      <c r="D144" s="142" t="s">
        <v>137</v>
      </c>
      <c r="E144" s="143" t="s">
        <v>153</v>
      </c>
      <c r="F144" s="144" t="s">
        <v>154</v>
      </c>
      <c r="G144" s="145" t="s">
        <v>140</v>
      </c>
      <c r="H144" s="146">
        <v>14.6</v>
      </c>
      <c r="I144" s="147"/>
      <c r="J144" s="147">
        <f>ROUND(I144*H144,2)</f>
        <v>0</v>
      </c>
      <c r="K144" s="148"/>
      <c r="L144" s="30"/>
      <c r="M144" s="149" t="s">
        <v>1</v>
      </c>
      <c r="N144" s="150" t="s">
        <v>39</v>
      </c>
      <c r="O144" s="151">
        <v>0.20799999999999999</v>
      </c>
      <c r="P144" s="151">
        <f>O144*H144</f>
        <v>3.0367999999999999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141</v>
      </c>
      <c r="AT144" s="153" t="s">
        <v>137</v>
      </c>
      <c r="AU144" s="153" t="s">
        <v>84</v>
      </c>
      <c r="AY144" s="17" t="s">
        <v>135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7" t="s">
        <v>82</v>
      </c>
      <c r="BK144" s="154">
        <f>ROUND(I144*H144,2)</f>
        <v>0</v>
      </c>
      <c r="BL144" s="17" t="s">
        <v>141</v>
      </c>
      <c r="BM144" s="153" t="s">
        <v>155</v>
      </c>
    </row>
    <row r="145" spans="1:65" s="13" customFormat="1">
      <c r="B145" s="155"/>
      <c r="D145" s="156" t="s">
        <v>143</v>
      </c>
      <c r="E145" s="157" t="s">
        <v>1</v>
      </c>
      <c r="F145" s="158" t="s">
        <v>156</v>
      </c>
      <c r="H145" s="159">
        <v>14.6</v>
      </c>
      <c r="L145" s="155"/>
      <c r="M145" s="160"/>
      <c r="N145" s="161"/>
      <c r="O145" s="161"/>
      <c r="P145" s="161"/>
      <c r="Q145" s="161"/>
      <c r="R145" s="161"/>
      <c r="S145" s="161"/>
      <c r="T145" s="162"/>
      <c r="AT145" s="157" t="s">
        <v>143</v>
      </c>
      <c r="AU145" s="157" t="s">
        <v>84</v>
      </c>
      <c r="AV145" s="13" t="s">
        <v>84</v>
      </c>
      <c r="AW145" s="13" t="s">
        <v>30</v>
      </c>
      <c r="AX145" s="13" t="s">
        <v>82</v>
      </c>
      <c r="AY145" s="157" t="s">
        <v>135</v>
      </c>
    </row>
    <row r="146" spans="1:65" s="2" customFormat="1" ht="24.15" customHeight="1">
      <c r="A146" s="29"/>
      <c r="B146" s="141"/>
      <c r="C146" s="142" t="s">
        <v>157</v>
      </c>
      <c r="D146" s="142" t="s">
        <v>137</v>
      </c>
      <c r="E146" s="143" t="s">
        <v>158</v>
      </c>
      <c r="F146" s="144" t="s">
        <v>159</v>
      </c>
      <c r="G146" s="145" t="s">
        <v>140</v>
      </c>
      <c r="H146" s="146">
        <v>248.5</v>
      </c>
      <c r="I146" s="147"/>
      <c r="J146" s="147">
        <f>ROUND(I146*H146,2)</f>
        <v>0</v>
      </c>
      <c r="K146" s="148"/>
      <c r="L146" s="30"/>
      <c r="M146" s="149" t="s">
        <v>1</v>
      </c>
      <c r="N146" s="150" t="s">
        <v>39</v>
      </c>
      <c r="O146" s="151">
        <v>0.02</v>
      </c>
      <c r="P146" s="151">
        <f>O146*H146</f>
        <v>4.97</v>
      </c>
      <c r="Q146" s="151">
        <v>0</v>
      </c>
      <c r="R146" s="151">
        <f>Q146*H146</f>
        <v>0</v>
      </c>
      <c r="S146" s="151">
        <v>0.255</v>
      </c>
      <c r="T146" s="152">
        <f>S146*H146</f>
        <v>63.3675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3" t="s">
        <v>141</v>
      </c>
      <c r="AT146" s="153" t="s">
        <v>137</v>
      </c>
      <c r="AU146" s="153" t="s">
        <v>84</v>
      </c>
      <c r="AY146" s="17" t="s">
        <v>135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7" t="s">
        <v>82</v>
      </c>
      <c r="BK146" s="154">
        <f>ROUND(I146*H146,2)</f>
        <v>0</v>
      </c>
      <c r="BL146" s="17" t="s">
        <v>141</v>
      </c>
      <c r="BM146" s="153" t="s">
        <v>160</v>
      </c>
    </row>
    <row r="147" spans="1:65" s="13" customFormat="1">
      <c r="B147" s="155"/>
      <c r="D147" s="156" t="s">
        <v>143</v>
      </c>
      <c r="E147" s="157" t="s">
        <v>1</v>
      </c>
      <c r="F147" s="158" t="s">
        <v>161</v>
      </c>
      <c r="H147" s="159">
        <v>248.5</v>
      </c>
      <c r="L147" s="155"/>
      <c r="M147" s="160"/>
      <c r="N147" s="161"/>
      <c r="O147" s="161"/>
      <c r="P147" s="161"/>
      <c r="Q147" s="161"/>
      <c r="R147" s="161"/>
      <c r="S147" s="161"/>
      <c r="T147" s="162"/>
      <c r="AT147" s="157" t="s">
        <v>143</v>
      </c>
      <c r="AU147" s="157" t="s">
        <v>84</v>
      </c>
      <c r="AV147" s="13" t="s">
        <v>84</v>
      </c>
      <c r="AW147" s="13" t="s">
        <v>30</v>
      </c>
      <c r="AX147" s="13" t="s">
        <v>82</v>
      </c>
      <c r="AY147" s="157" t="s">
        <v>135</v>
      </c>
    </row>
    <row r="148" spans="1:65" s="2" customFormat="1" ht="16.5" customHeight="1">
      <c r="A148" s="29"/>
      <c r="B148" s="141"/>
      <c r="C148" s="142" t="s">
        <v>162</v>
      </c>
      <c r="D148" s="142" t="s">
        <v>137</v>
      </c>
      <c r="E148" s="143" t="s">
        <v>163</v>
      </c>
      <c r="F148" s="144" t="s">
        <v>164</v>
      </c>
      <c r="G148" s="145" t="s">
        <v>165</v>
      </c>
      <c r="H148" s="146">
        <v>132.69999999999999</v>
      </c>
      <c r="I148" s="147"/>
      <c r="J148" s="147">
        <f>ROUND(I148*H148,2)</f>
        <v>0</v>
      </c>
      <c r="K148" s="148"/>
      <c r="L148" s="30"/>
      <c r="M148" s="149" t="s">
        <v>1</v>
      </c>
      <c r="N148" s="150" t="s">
        <v>39</v>
      </c>
      <c r="O148" s="151">
        <v>0.13300000000000001</v>
      </c>
      <c r="P148" s="151">
        <f>O148*H148</f>
        <v>17.649100000000001</v>
      </c>
      <c r="Q148" s="151">
        <v>0</v>
      </c>
      <c r="R148" s="151">
        <f>Q148*H148</f>
        <v>0</v>
      </c>
      <c r="S148" s="151">
        <v>0.20499999999999999</v>
      </c>
      <c r="T148" s="152">
        <f>S148*H148</f>
        <v>27.203499999999995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141</v>
      </c>
      <c r="AT148" s="153" t="s">
        <v>137</v>
      </c>
      <c r="AU148" s="153" t="s">
        <v>84</v>
      </c>
      <c r="AY148" s="17" t="s">
        <v>135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7" t="s">
        <v>82</v>
      </c>
      <c r="BK148" s="154">
        <f>ROUND(I148*H148,2)</f>
        <v>0</v>
      </c>
      <c r="BL148" s="17" t="s">
        <v>141</v>
      </c>
      <c r="BM148" s="153" t="s">
        <v>166</v>
      </c>
    </row>
    <row r="149" spans="1:65" s="2" customFormat="1" ht="24.15" customHeight="1">
      <c r="A149" s="29"/>
      <c r="B149" s="141"/>
      <c r="C149" s="142" t="s">
        <v>167</v>
      </c>
      <c r="D149" s="142" t="s">
        <v>137</v>
      </c>
      <c r="E149" s="143" t="s">
        <v>168</v>
      </c>
      <c r="F149" s="144" t="s">
        <v>169</v>
      </c>
      <c r="G149" s="145" t="s">
        <v>140</v>
      </c>
      <c r="H149" s="146">
        <v>623</v>
      </c>
      <c r="I149" s="147"/>
      <c r="J149" s="147">
        <f>ROUND(I149*H149,2)</f>
        <v>0</v>
      </c>
      <c r="K149" s="148"/>
      <c r="L149" s="30"/>
      <c r="M149" s="149" t="s">
        <v>1</v>
      </c>
      <c r="N149" s="150" t="s">
        <v>39</v>
      </c>
      <c r="O149" s="151">
        <v>2.5999999999999999E-2</v>
      </c>
      <c r="P149" s="151">
        <f>O149*H149</f>
        <v>16.198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3" t="s">
        <v>141</v>
      </c>
      <c r="AT149" s="153" t="s">
        <v>137</v>
      </c>
      <c r="AU149" s="153" t="s">
        <v>84</v>
      </c>
      <c r="AY149" s="17" t="s">
        <v>135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7" t="s">
        <v>82</v>
      </c>
      <c r="BK149" s="154">
        <f>ROUND(I149*H149,2)</f>
        <v>0</v>
      </c>
      <c r="BL149" s="17" t="s">
        <v>141</v>
      </c>
      <c r="BM149" s="153" t="s">
        <v>170</v>
      </c>
    </row>
    <row r="150" spans="1:65" s="13" customFormat="1">
      <c r="B150" s="155"/>
      <c r="D150" s="156" t="s">
        <v>143</v>
      </c>
      <c r="E150" s="157" t="s">
        <v>1</v>
      </c>
      <c r="F150" s="158" t="s">
        <v>171</v>
      </c>
      <c r="H150" s="159">
        <v>623</v>
      </c>
      <c r="L150" s="155"/>
      <c r="M150" s="160"/>
      <c r="N150" s="161"/>
      <c r="O150" s="161"/>
      <c r="P150" s="161"/>
      <c r="Q150" s="161"/>
      <c r="R150" s="161"/>
      <c r="S150" s="161"/>
      <c r="T150" s="162"/>
      <c r="AT150" s="157" t="s">
        <v>143</v>
      </c>
      <c r="AU150" s="157" t="s">
        <v>84</v>
      </c>
      <c r="AV150" s="13" t="s">
        <v>84</v>
      </c>
      <c r="AW150" s="13" t="s">
        <v>30</v>
      </c>
      <c r="AX150" s="13" t="s">
        <v>82</v>
      </c>
      <c r="AY150" s="157" t="s">
        <v>135</v>
      </c>
    </row>
    <row r="151" spans="1:65" s="2" customFormat="1" ht="33" customHeight="1">
      <c r="A151" s="29"/>
      <c r="B151" s="141"/>
      <c r="C151" s="142" t="s">
        <v>172</v>
      </c>
      <c r="D151" s="142" t="s">
        <v>137</v>
      </c>
      <c r="E151" s="143" t="s">
        <v>173</v>
      </c>
      <c r="F151" s="144" t="s">
        <v>174</v>
      </c>
      <c r="G151" s="145" t="s">
        <v>175</v>
      </c>
      <c r="H151" s="146">
        <v>61.94</v>
      </c>
      <c r="I151" s="147"/>
      <c r="J151" s="147">
        <f>ROUND(I151*H151,2)</f>
        <v>0</v>
      </c>
      <c r="K151" s="148"/>
      <c r="L151" s="30"/>
      <c r="M151" s="149" t="s">
        <v>1</v>
      </c>
      <c r="N151" s="150" t="s">
        <v>39</v>
      </c>
      <c r="O151" s="151">
        <v>0.23</v>
      </c>
      <c r="P151" s="151">
        <f>O151*H151</f>
        <v>14.2462</v>
      </c>
      <c r="Q151" s="151">
        <v>0</v>
      </c>
      <c r="R151" s="151">
        <f>Q151*H151</f>
        <v>0</v>
      </c>
      <c r="S151" s="151">
        <v>0</v>
      </c>
      <c r="T151" s="152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3" t="s">
        <v>141</v>
      </c>
      <c r="AT151" s="153" t="s">
        <v>137</v>
      </c>
      <c r="AU151" s="153" t="s">
        <v>84</v>
      </c>
      <c r="AY151" s="17" t="s">
        <v>135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7" t="s">
        <v>82</v>
      </c>
      <c r="BK151" s="154">
        <f>ROUND(I151*H151,2)</f>
        <v>0</v>
      </c>
      <c r="BL151" s="17" t="s">
        <v>141</v>
      </c>
      <c r="BM151" s="153" t="s">
        <v>176</v>
      </c>
    </row>
    <row r="152" spans="1:65" s="13" customFormat="1">
      <c r="B152" s="155"/>
      <c r="D152" s="156" t="s">
        <v>143</v>
      </c>
      <c r="E152" s="157" t="s">
        <v>1</v>
      </c>
      <c r="F152" s="158" t="s">
        <v>177</v>
      </c>
      <c r="H152" s="159">
        <v>61.94</v>
      </c>
      <c r="L152" s="155"/>
      <c r="M152" s="160"/>
      <c r="N152" s="161"/>
      <c r="O152" s="161"/>
      <c r="P152" s="161"/>
      <c r="Q152" s="161"/>
      <c r="R152" s="161"/>
      <c r="S152" s="161"/>
      <c r="T152" s="162"/>
      <c r="AT152" s="157" t="s">
        <v>143</v>
      </c>
      <c r="AU152" s="157" t="s">
        <v>84</v>
      </c>
      <c r="AV152" s="13" t="s">
        <v>84</v>
      </c>
      <c r="AW152" s="13" t="s">
        <v>30</v>
      </c>
      <c r="AX152" s="13" t="s">
        <v>82</v>
      </c>
      <c r="AY152" s="157" t="s">
        <v>135</v>
      </c>
    </row>
    <row r="153" spans="1:65" s="2" customFormat="1" ht="33" customHeight="1">
      <c r="A153" s="29"/>
      <c r="B153" s="141"/>
      <c r="C153" s="142" t="s">
        <v>178</v>
      </c>
      <c r="D153" s="142" t="s">
        <v>137</v>
      </c>
      <c r="E153" s="143" t="s">
        <v>179</v>
      </c>
      <c r="F153" s="144" t="s">
        <v>180</v>
      </c>
      <c r="G153" s="145" t="s">
        <v>175</v>
      </c>
      <c r="H153" s="146">
        <v>182.8</v>
      </c>
      <c r="I153" s="147"/>
      <c r="J153" s="147">
        <f>ROUND(I153*H153,2)</f>
        <v>0</v>
      </c>
      <c r="K153" s="148"/>
      <c r="L153" s="30"/>
      <c r="M153" s="149" t="s">
        <v>1</v>
      </c>
      <c r="N153" s="150" t="s">
        <v>39</v>
      </c>
      <c r="O153" s="151">
        <v>0.29699999999999999</v>
      </c>
      <c r="P153" s="151">
        <f>O153*H153</f>
        <v>54.291600000000003</v>
      </c>
      <c r="Q153" s="151">
        <v>0</v>
      </c>
      <c r="R153" s="151">
        <f>Q153*H153</f>
        <v>0</v>
      </c>
      <c r="S153" s="151">
        <v>0</v>
      </c>
      <c r="T153" s="152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3" t="s">
        <v>141</v>
      </c>
      <c r="AT153" s="153" t="s">
        <v>137</v>
      </c>
      <c r="AU153" s="153" t="s">
        <v>84</v>
      </c>
      <c r="AY153" s="17" t="s">
        <v>135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7" t="s">
        <v>82</v>
      </c>
      <c r="BK153" s="154">
        <f>ROUND(I153*H153,2)</f>
        <v>0</v>
      </c>
      <c r="BL153" s="17" t="s">
        <v>141</v>
      </c>
      <c r="BM153" s="153" t="s">
        <v>181</v>
      </c>
    </row>
    <row r="154" spans="1:65" s="13" customFormat="1">
      <c r="B154" s="155"/>
      <c r="D154" s="156" t="s">
        <v>143</v>
      </c>
      <c r="E154" s="157" t="s">
        <v>1</v>
      </c>
      <c r="F154" s="158" t="s">
        <v>182</v>
      </c>
      <c r="H154" s="159">
        <v>72</v>
      </c>
      <c r="L154" s="155"/>
      <c r="M154" s="160"/>
      <c r="N154" s="161"/>
      <c r="O154" s="161"/>
      <c r="P154" s="161"/>
      <c r="Q154" s="161"/>
      <c r="R154" s="161"/>
      <c r="S154" s="161"/>
      <c r="T154" s="162"/>
      <c r="AT154" s="157" t="s">
        <v>143</v>
      </c>
      <c r="AU154" s="157" t="s">
        <v>84</v>
      </c>
      <c r="AV154" s="13" t="s">
        <v>84</v>
      </c>
      <c r="AW154" s="13" t="s">
        <v>30</v>
      </c>
      <c r="AX154" s="13" t="s">
        <v>74</v>
      </c>
      <c r="AY154" s="157" t="s">
        <v>135</v>
      </c>
    </row>
    <row r="155" spans="1:65" s="13" customFormat="1">
      <c r="B155" s="155"/>
      <c r="D155" s="156" t="s">
        <v>143</v>
      </c>
      <c r="E155" s="157" t="s">
        <v>1</v>
      </c>
      <c r="F155" s="158" t="s">
        <v>183</v>
      </c>
      <c r="H155" s="159">
        <v>110.8</v>
      </c>
      <c r="L155" s="155"/>
      <c r="M155" s="160"/>
      <c r="N155" s="161"/>
      <c r="O155" s="161"/>
      <c r="P155" s="161"/>
      <c r="Q155" s="161"/>
      <c r="R155" s="161"/>
      <c r="S155" s="161"/>
      <c r="T155" s="162"/>
      <c r="AT155" s="157" t="s">
        <v>143</v>
      </c>
      <c r="AU155" s="157" t="s">
        <v>84</v>
      </c>
      <c r="AV155" s="13" t="s">
        <v>84</v>
      </c>
      <c r="AW155" s="13" t="s">
        <v>30</v>
      </c>
      <c r="AX155" s="13" t="s">
        <v>74</v>
      </c>
      <c r="AY155" s="157" t="s">
        <v>135</v>
      </c>
    </row>
    <row r="156" spans="1:65" s="14" customFormat="1">
      <c r="B156" s="163"/>
      <c r="D156" s="156" t="s">
        <v>143</v>
      </c>
      <c r="E156" s="164" t="s">
        <v>1</v>
      </c>
      <c r="F156" s="165" t="s">
        <v>184</v>
      </c>
      <c r="H156" s="166">
        <v>182.8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143</v>
      </c>
      <c r="AU156" s="164" t="s">
        <v>84</v>
      </c>
      <c r="AV156" s="14" t="s">
        <v>141</v>
      </c>
      <c r="AW156" s="14" t="s">
        <v>30</v>
      </c>
      <c r="AX156" s="14" t="s">
        <v>82</v>
      </c>
      <c r="AY156" s="164" t="s">
        <v>135</v>
      </c>
    </row>
    <row r="157" spans="1:65" s="2" customFormat="1" ht="33" customHeight="1">
      <c r="A157" s="29"/>
      <c r="B157" s="141"/>
      <c r="C157" s="142" t="s">
        <v>185</v>
      </c>
      <c r="D157" s="142" t="s">
        <v>137</v>
      </c>
      <c r="E157" s="143" t="s">
        <v>186</v>
      </c>
      <c r="F157" s="144" t="s">
        <v>187</v>
      </c>
      <c r="G157" s="145" t="s">
        <v>175</v>
      </c>
      <c r="H157" s="146">
        <v>0.315</v>
      </c>
      <c r="I157" s="147"/>
      <c r="J157" s="147">
        <f>ROUND(I157*H157,2)</f>
        <v>0</v>
      </c>
      <c r="K157" s="148"/>
      <c r="L157" s="30"/>
      <c r="M157" s="149" t="s">
        <v>1</v>
      </c>
      <c r="N157" s="150" t="s">
        <v>39</v>
      </c>
      <c r="O157" s="151">
        <v>5.6189999999999998</v>
      </c>
      <c r="P157" s="151">
        <f>O157*H157</f>
        <v>1.7699849999999999</v>
      </c>
      <c r="Q157" s="151">
        <v>0</v>
      </c>
      <c r="R157" s="151">
        <f>Q157*H157</f>
        <v>0</v>
      </c>
      <c r="S157" s="151">
        <v>0</v>
      </c>
      <c r="T157" s="152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3" t="s">
        <v>141</v>
      </c>
      <c r="AT157" s="153" t="s">
        <v>137</v>
      </c>
      <c r="AU157" s="153" t="s">
        <v>84</v>
      </c>
      <c r="AY157" s="17" t="s">
        <v>135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7" t="s">
        <v>82</v>
      </c>
      <c r="BK157" s="154">
        <f>ROUND(I157*H157,2)</f>
        <v>0</v>
      </c>
      <c r="BL157" s="17" t="s">
        <v>141</v>
      </c>
      <c r="BM157" s="153" t="s">
        <v>188</v>
      </c>
    </row>
    <row r="158" spans="1:65" s="15" customFormat="1">
      <c r="B158" s="170"/>
      <c r="D158" s="156" t="s">
        <v>143</v>
      </c>
      <c r="E158" s="171" t="s">
        <v>1</v>
      </c>
      <c r="F158" s="172" t="s">
        <v>189</v>
      </c>
      <c r="H158" s="171" t="s">
        <v>1</v>
      </c>
      <c r="L158" s="170"/>
      <c r="M158" s="173"/>
      <c r="N158" s="174"/>
      <c r="O158" s="174"/>
      <c r="P158" s="174"/>
      <c r="Q158" s="174"/>
      <c r="R158" s="174"/>
      <c r="S158" s="174"/>
      <c r="T158" s="175"/>
      <c r="AT158" s="171" t="s">
        <v>143</v>
      </c>
      <c r="AU158" s="171" t="s">
        <v>84</v>
      </c>
      <c r="AV158" s="15" t="s">
        <v>82</v>
      </c>
      <c r="AW158" s="15" t="s">
        <v>30</v>
      </c>
      <c r="AX158" s="15" t="s">
        <v>74</v>
      </c>
      <c r="AY158" s="171" t="s">
        <v>135</v>
      </c>
    </row>
    <row r="159" spans="1:65" s="13" customFormat="1">
      <c r="B159" s="155"/>
      <c r="D159" s="156" t="s">
        <v>143</v>
      </c>
      <c r="E159" s="157" t="s">
        <v>1</v>
      </c>
      <c r="F159" s="158" t="s">
        <v>190</v>
      </c>
      <c r="H159" s="159">
        <v>7.4999999999999997E-2</v>
      </c>
      <c r="L159" s="155"/>
      <c r="M159" s="160"/>
      <c r="N159" s="161"/>
      <c r="O159" s="161"/>
      <c r="P159" s="161"/>
      <c r="Q159" s="161"/>
      <c r="R159" s="161"/>
      <c r="S159" s="161"/>
      <c r="T159" s="162"/>
      <c r="AT159" s="157" t="s">
        <v>143</v>
      </c>
      <c r="AU159" s="157" t="s">
        <v>84</v>
      </c>
      <c r="AV159" s="13" t="s">
        <v>84</v>
      </c>
      <c r="AW159" s="13" t="s">
        <v>30</v>
      </c>
      <c r="AX159" s="13" t="s">
        <v>74</v>
      </c>
      <c r="AY159" s="157" t="s">
        <v>135</v>
      </c>
    </row>
    <row r="160" spans="1:65" s="13" customFormat="1">
      <c r="B160" s="155"/>
      <c r="D160" s="156" t="s">
        <v>143</v>
      </c>
      <c r="E160" s="157" t="s">
        <v>1</v>
      </c>
      <c r="F160" s="158" t="s">
        <v>191</v>
      </c>
      <c r="H160" s="159">
        <v>5.0000000000000001E-3</v>
      </c>
      <c r="L160" s="155"/>
      <c r="M160" s="160"/>
      <c r="N160" s="161"/>
      <c r="O160" s="161"/>
      <c r="P160" s="161"/>
      <c r="Q160" s="161"/>
      <c r="R160" s="161"/>
      <c r="S160" s="161"/>
      <c r="T160" s="162"/>
      <c r="AT160" s="157" t="s">
        <v>143</v>
      </c>
      <c r="AU160" s="157" t="s">
        <v>84</v>
      </c>
      <c r="AV160" s="13" t="s">
        <v>84</v>
      </c>
      <c r="AW160" s="13" t="s">
        <v>30</v>
      </c>
      <c r="AX160" s="13" t="s">
        <v>74</v>
      </c>
      <c r="AY160" s="157" t="s">
        <v>135</v>
      </c>
    </row>
    <row r="161" spans="1:65" s="13" customFormat="1">
      <c r="B161" s="155"/>
      <c r="D161" s="156" t="s">
        <v>143</v>
      </c>
      <c r="E161" s="157" t="s">
        <v>1</v>
      </c>
      <c r="F161" s="158" t="s">
        <v>192</v>
      </c>
      <c r="H161" s="159">
        <v>1.2999999999999999E-2</v>
      </c>
      <c r="L161" s="155"/>
      <c r="M161" s="160"/>
      <c r="N161" s="161"/>
      <c r="O161" s="161"/>
      <c r="P161" s="161"/>
      <c r="Q161" s="161"/>
      <c r="R161" s="161"/>
      <c r="S161" s="161"/>
      <c r="T161" s="162"/>
      <c r="AT161" s="157" t="s">
        <v>143</v>
      </c>
      <c r="AU161" s="157" t="s">
        <v>84</v>
      </c>
      <c r="AV161" s="13" t="s">
        <v>84</v>
      </c>
      <c r="AW161" s="13" t="s">
        <v>30</v>
      </c>
      <c r="AX161" s="13" t="s">
        <v>74</v>
      </c>
      <c r="AY161" s="157" t="s">
        <v>135</v>
      </c>
    </row>
    <row r="162" spans="1:65" s="13" customFormat="1">
      <c r="B162" s="155"/>
      <c r="D162" s="156" t="s">
        <v>143</v>
      </c>
      <c r="E162" s="157" t="s">
        <v>1</v>
      </c>
      <c r="F162" s="158" t="s">
        <v>193</v>
      </c>
      <c r="H162" s="159">
        <v>0.01</v>
      </c>
      <c r="L162" s="155"/>
      <c r="M162" s="160"/>
      <c r="N162" s="161"/>
      <c r="O162" s="161"/>
      <c r="P162" s="161"/>
      <c r="Q162" s="161"/>
      <c r="R162" s="161"/>
      <c r="S162" s="161"/>
      <c r="T162" s="162"/>
      <c r="AT162" s="157" t="s">
        <v>143</v>
      </c>
      <c r="AU162" s="157" t="s">
        <v>84</v>
      </c>
      <c r="AV162" s="13" t="s">
        <v>84</v>
      </c>
      <c r="AW162" s="13" t="s">
        <v>30</v>
      </c>
      <c r="AX162" s="13" t="s">
        <v>74</v>
      </c>
      <c r="AY162" s="157" t="s">
        <v>135</v>
      </c>
    </row>
    <row r="163" spans="1:65" s="13" customFormat="1">
      <c r="B163" s="155"/>
      <c r="D163" s="156" t="s">
        <v>143</v>
      </c>
      <c r="E163" s="157" t="s">
        <v>1</v>
      </c>
      <c r="F163" s="158" t="s">
        <v>194</v>
      </c>
      <c r="H163" s="159">
        <v>0.13</v>
      </c>
      <c r="L163" s="155"/>
      <c r="M163" s="160"/>
      <c r="N163" s="161"/>
      <c r="O163" s="161"/>
      <c r="P163" s="161"/>
      <c r="Q163" s="161"/>
      <c r="R163" s="161"/>
      <c r="S163" s="161"/>
      <c r="T163" s="162"/>
      <c r="AT163" s="157" t="s">
        <v>143</v>
      </c>
      <c r="AU163" s="157" t="s">
        <v>84</v>
      </c>
      <c r="AV163" s="13" t="s">
        <v>84</v>
      </c>
      <c r="AW163" s="13" t="s">
        <v>30</v>
      </c>
      <c r="AX163" s="13" t="s">
        <v>74</v>
      </c>
      <c r="AY163" s="157" t="s">
        <v>135</v>
      </c>
    </row>
    <row r="164" spans="1:65" s="13" customFormat="1">
      <c r="B164" s="155"/>
      <c r="D164" s="156" t="s">
        <v>143</v>
      </c>
      <c r="E164" s="157" t="s">
        <v>1</v>
      </c>
      <c r="F164" s="158" t="s">
        <v>195</v>
      </c>
      <c r="H164" s="159">
        <v>8.2000000000000003E-2</v>
      </c>
      <c r="L164" s="155"/>
      <c r="M164" s="160"/>
      <c r="N164" s="161"/>
      <c r="O164" s="161"/>
      <c r="P164" s="161"/>
      <c r="Q164" s="161"/>
      <c r="R164" s="161"/>
      <c r="S164" s="161"/>
      <c r="T164" s="162"/>
      <c r="AT164" s="157" t="s">
        <v>143</v>
      </c>
      <c r="AU164" s="157" t="s">
        <v>84</v>
      </c>
      <c r="AV164" s="13" t="s">
        <v>84</v>
      </c>
      <c r="AW164" s="13" t="s">
        <v>30</v>
      </c>
      <c r="AX164" s="13" t="s">
        <v>74</v>
      </c>
      <c r="AY164" s="157" t="s">
        <v>135</v>
      </c>
    </row>
    <row r="165" spans="1:65" s="14" customFormat="1">
      <c r="B165" s="163"/>
      <c r="D165" s="156" t="s">
        <v>143</v>
      </c>
      <c r="E165" s="164" t="s">
        <v>1</v>
      </c>
      <c r="F165" s="165" t="s">
        <v>184</v>
      </c>
      <c r="H165" s="166">
        <v>0.315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143</v>
      </c>
      <c r="AU165" s="164" t="s">
        <v>84</v>
      </c>
      <c r="AV165" s="14" t="s">
        <v>141</v>
      </c>
      <c r="AW165" s="14" t="s">
        <v>30</v>
      </c>
      <c r="AX165" s="14" t="s">
        <v>82</v>
      </c>
      <c r="AY165" s="164" t="s">
        <v>135</v>
      </c>
    </row>
    <row r="166" spans="1:65" s="2" customFormat="1" ht="37.799999999999997" customHeight="1">
      <c r="A166" s="29"/>
      <c r="B166" s="141"/>
      <c r="C166" s="142" t="s">
        <v>196</v>
      </c>
      <c r="D166" s="142" t="s">
        <v>137</v>
      </c>
      <c r="E166" s="143" t="s">
        <v>197</v>
      </c>
      <c r="F166" s="144" t="s">
        <v>198</v>
      </c>
      <c r="G166" s="145" t="s">
        <v>175</v>
      </c>
      <c r="H166" s="146">
        <v>52.445</v>
      </c>
      <c r="I166" s="147"/>
      <c r="J166" s="147">
        <f>ROUND(I166*H166,2)</f>
        <v>0</v>
      </c>
      <c r="K166" s="148"/>
      <c r="L166" s="30"/>
      <c r="M166" s="149" t="s">
        <v>1</v>
      </c>
      <c r="N166" s="150" t="s">
        <v>39</v>
      </c>
      <c r="O166" s="151">
        <v>1.72</v>
      </c>
      <c r="P166" s="151">
        <f>O166*H166</f>
        <v>90.205399999999997</v>
      </c>
      <c r="Q166" s="151">
        <v>0</v>
      </c>
      <c r="R166" s="151">
        <f>Q166*H166</f>
        <v>0</v>
      </c>
      <c r="S166" s="151">
        <v>0</v>
      </c>
      <c r="T166" s="152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3" t="s">
        <v>141</v>
      </c>
      <c r="AT166" s="153" t="s">
        <v>137</v>
      </c>
      <c r="AU166" s="153" t="s">
        <v>84</v>
      </c>
      <c r="AY166" s="17" t="s">
        <v>135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7" t="s">
        <v>82</v>
      </c>
      <c r="BK166" s="154">
        <f>ROUND(I166*H166,2)</f>
        <v>0</v>
      </c>
      <c r="BL166" s="17" t="s">
        <v>141</v>
      </c>
      <c r="BM166" s="153" t="s">
        <v>199</v>
      </c>
    </row>
    <row r="167" spans="1:65" s="15" customFormat="1">
      <c r="B167" s="170"/>
      <c r="D167" s="156" t="s">
        <v>143</v>
      </c>
      <c r="E167" s="171" t="s">
        <v>1</v>
      </c>
      <c r="F167" s="172" t="s">
        <v>200</v>
      </c>
      <c r="H167" s="171" t="s">
        <v>1</v>
      </c>
      <c r="L167" s="170"/>
      <c r="M167" s="173"/>
      <c r="N167" s="174"/>
      <c r="O167" s="174"/>
      <c r="P167" s="174"/>
      <c r="Q167" s="174"/>
      <c r="R167" s="174"/>
      <c r="S167" s="174"/>
      <c r="T167" s="175"/>
      <c r="AT167" s="171" t="s">
        <v>143</v>
      </c>
      <c r="AU167" s="171" t="s">
        <v>84</v>
      </c>
      <c r="AV167" s="15" t="s">
        <v>82</v>
      </c>
      <c r="AW167" s="15" t="s">
        <v>30</v>
      </c>
      <c r="AX167" s="15" t="s">
        <v>74</v>
      </c>
      <c r="AY167" s="171" t="s">
        <v>135</v>
      </c>
    </row>
    <row r="168" spans="1:65" s="13" customFormat="1">
      <c r="B168" s="155"/>
      <c r="D168" s="156" t="s">
        <v>143</v>
      </c>
      <c r="E168" s="157" t="s">
        <v>1</v>
      </c>
      <c r="F168" s="158" t="s">
        <v>201</v>
      </c>
      <c r="H168" s="159">
        <v>1.4039999999999999</v>
      </c>
      <c r="L168" s="155"/>
      <c r="M168" s="160"/>
      <c r="N168" s="161"/>
      <c r="O168" s="161"/>
      <c r="P168" s="161"/>
      <c r="Q168" s="161"/>
      <c r="R168" s="161"/>
      <c r="S168" s="161"/>
      <c r="T168" s="162"/>
      <c r="AT168" s="157" t="s">
        <v>143</v>
      </c>
      <c r="AU168" s="157" t="s">
        <v>84</v>
      </c>
      <c r="AV168" s="13" t="s">
        <v>84</v>
      </c>
      <c r="AW168" s="13" t="s">
        <v>30</v>
      </c>
      <c r="AX168" s="13" t="s">
        <v>74</v>
      </c>
      <c r="AY168" s="157" t="s">
        <v>135</v>
      </c>
    </row>
    <row r="169" spans="1:65" s="13" customFormat="1">
      <c r="B169" s="155"/>
      <c r="D169" s="156" t="s">
        <v>143</v>
      </c>
      <c r="E169" s="157" t="s">
        <v>1</v>
      </c>
      <c r="F169" s="158" t="s">
        <v>202</v>
      </c>
      <c r="H169" s="159">
        <v>3.3540000000000001</v>
      </c>
      <c r="L169" s="155"/>
      <c r="M169" s="160"/>
      <c r="N169" s="161"/>
      <c r="O169" s="161"/>
      <c r="P169" s="161"/>
      <c r="Q169" s="161"/>
      <c r="R169" s="161"/>
      <c r="S169" s="161"/>
      <c r="T169" s="162"/>
      <c r="AT169" s="157" t="s">
        <v>143</v>
      </c>
      <c r="AU169" s="157" t="s">
        <v>84</v>
      </c>
      <c r="AV169" s="13" t="s">
        <v>84</v>
      </c>
      <c r="AW169" s="13" t="s">
        <v>30</v>
      </c>
      <c r="AX169" s="13" t="s">
        <v>74</v>
      </c>
      <c r="AY169" s="157" t="s">
        <v>135</v>
      </c>
    </row>
    <row r="170" spans="1:65" s="13" customFormat="1">
      <c r="B170" s="155"/>
      <c r="D170" s="156" t="s">
        <v>143</v>
      </c>
      <c r="E170" s="157" t="s">
        <v>1</v>
      </c>
      <c r="F170" s="158" t="s">
        <v>203</v>
      </c>
      <c r="H170" s="159">
        <v>2.2229999999999999</v>
      </c>
      <c r="L170" s="155"/>
      <c r="M170" s="160"/>
      <c r="N170" s="161"/>
      <c r="O170" s="161"/>
      <c r="P170" s="161"/>
      <c r="Q170" s="161"/>
      <c r="R170" s="161"/>
      <c r="S170" s="161"/>
      <c r="T170" s="162"/>
      <c r="AT170" s="157" t="s">
        <v>143</v>
      </c>
      <c r="AU170" s="157" t="s">
        <v>84</v>
      </c>
      <c r="AV170" s="13" t="s">
        <v>84</v>
      </c>
      <c r="AW170" s="13" t="s">
        <v>30</v>
      </c>
      <c r="AX170" s="13" t="s">
        <v>74</v>
      </c>
      <c r="AY170" s="157" t="s">
        <v>135</v>
      </c>
    </row>
    <row r="171" spans="1:65" s="15" customFormat="1">
      <c r="B171" s="170"/>
      <c r="D171" s="156" t="s">
        <v>143</v>
      </c>
      <c r="E171" s="171" t="s">
        <v>1</v>
      </c>
      <c r="F171" s="172" t="s">
        <v>204</v>
      </c>
      <c r="H171" s="171" t="s">
        <v>1</v>
      </c>
      <c r="L171" s="170"/>
      <c r="M171" s="173"/>
      <c r="N171" s="174"/>
      <c r="O171" s="174"/>
      <c r="P171" s="174"/>
      <c r="Q171" s="174"/>
      <c r="R171" s="174"/>
      <c r="S171" s="174"/>
      <c r="T171" s="175"/>
      <c r="AT171" s="171" t="s">
        <v>143</v>
      </c>
      <c r="AU171" s="171" t="s">
        <v>84</v>
      </c>
      <c r="AV171" s="15" t="s">
        <v>82</v>
      </c>
      <c r="AW171" s="15" t="s">
        <v>30</v>
      </c>
      <c r="AX171" s="15" t="s">
        <v>74</v>
      </c>
      <c r="AY171" s="171" t="s">
        <v>135</v>
      </c>
    </row>
    <row r="172" spans="1:65" s="13" customFormat="1">
      <c r="B172" s="155"/>
      <c r="D172" s="156" t="s">
        <v>143</v>
      </c>
      <c r="E172" s="157" t="s">
        <v>1</v>
      </c>
      <c r="F172" s="158" t="s">
        <v>205</v>
      </c>
      <c r="H172" s="159">
        <v>18.504000000000001</v>
      </c>
      <c r="L172" s="155"/>
      <c r="M172" s="160"/>
      <c r="N172" s="161"/>
      <c r="O172" s="161"/>
      <c r="P172" s="161"/>
      <c r="Q172" s="161"/>
      <c r="R172" s="161"/>
      <c r="S172" s="161"/>
      <c r="T172" s="162"/>
      <c r="AT172" s="157" t="s">
        <v>143</v>
      </c>
      <c r="AU172" s="157" t="s">
        <v>84</v>
      </c>
      <c r="AV172" s="13" t="s">
        <v>84</v>
      </c>
      <c r="AW172" s="13" t="s">
        <v>30</v>
      </c>
      <c r="AX172" s="13" t="s">
        <v>74</v>
      </c>
      <c r="AY172" s="157" t="s">
        <v>135</v>
      </c>
    </row>
    <row r="173" spans="1:65" s="13" customFormat="1">
      <c r="B173" s="155"/>
      <c r="D173" s="156" t="s">
        <v>143</v>
      </c>
      <c r="E173" s="157" t="s">
        <v>1</v>
      </c>
      <c r="F173" s="158" t="s">
        <v>206</v>
      </c>
      <c r="H173" s="159">
        <v>26.96</v>
      </c>
      <c r="L173" s="155"/>
      <c r="M173" s="160"/>
      <c r="N173" s="161"/>
      <c r="O173" s="161"/>
      <c r="P173" s="161"/>
      <c r="Q173" s="161"/>
      <c r="R173" s="161"/>
      <c r="S173" s="161"/>
      <c r="T173" s="162"/>
      <c r="AT173" s="157" t="s">
        <v>143</v>
      </c>
      <c r="AU173" s="157" t="s">
        <v>84</v>
      </c>
      <c r="AV173" s="13" t="s">
        <v>84</v>
      </c>
      <c r="AW173" s="13" t="s">
        <v>30</v>
      </c>
      <c r="AX173" s="13" t="s">
        <v>74</v>
      </c>
      <c r="AY173" s="157" t="s">
        <v>135</v>
      </c>
    </row>
    <row r="174" spans="1:65" s="14" customFormat="1">
      <c r="B174" s="163"/>
      <c r="D174" s="156" t="s">
        <v>143</v>
      </c>
      <c r="E174" s="164" t="s">
        <v>1</v>
      </c>
      <c r="F174" s="165" t="s">
        <v>184</v>
      </c>
      <c r="H174" s="166">
        <v>52.445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143</v>
      </c>
      <c r="AU174" s="164" t="s">
        <v>84</v>
      </c>
      <c r="AV174" s="14" t="s">
        <v>141</v>
      </c>
      <c r="AW174" s="14" t="s">
        <v>30</v>
      </c>
      <c r="AX174" s="14" t="s">
        <v>82</v>
      </c>
      <c r="AY174" s="164" t="s">
        <v>135</v>
      </c>
    </row>
    <row r="175" spans="1:65" s="2" customFormat="1" ht="24.15" customHeight="1">
      <c r="A175" s="29"/>
      <c r="B175" s="141"/>
      <c r="C175" s="142" t="s">
        <v>8</v>
      </c>
      <c r="D175" s="142" t="s">
        <v>137</v>
      </c>
      <c r="E175" s="143" t="s">
        <v>207</v>
      </c>
      <c r="F175" s="144" t="s">
        <v>208</v>
      </c>
      <c r="G175" s="145" t="s">
        <v>175</v>
      </c>
      <c r="H175" s="146">
        <v>7.6550000000000002</v>
      </c>
      <c r="I175" s="147"/>
      <c r="J175" s="147">
        <f>ROUND(I175*H175,2)</f>
        <v>0</v>
      </c>
      <c r="K175" s="148"/>
      <c r="L175" s="30"/>
      <c r="M175" s="149" t="s">
        <v>1</v>
      </c>
      <c r="N175" s="150" t="s">
        <v>39</v>
      </c>
      <c r="O175" s="151">
        <v>2.5920000000000001</v>
      </c>
      <c r="P175" s="151">
        <f>O175*H175</f>
        <v>19.841760000000001</v>
      </c>
      <c r="Q175" s="151">
        <v>0</v>
      </c>
      <c r="R175" s="151">
        <f>Q175*H175</f>
        <v>0</v>
      </c>
      <c r="S175" s="151">
        <v>0</v>
      </c>
      <c r="T175" s="152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3" t="s">
        <v>141</v>
      </c>
      <c r="AT175" s="153" t="s">
        <v>137</v>
      </c>
      <c r="AU175" s="153" t="s">
        <v>84</v>
      </c>
      <c r="AY175" s="17" t="s">
        <v>135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7" t="s">
        <v>82</v>
      </c>
      <c r="BK175" s="154">
        <f>ROUND(I175*H175,2)</f>
        <v>0</v>
      </c>
      <c r="BL175" s="17" t="s">
        <v>141</v>
      </c>
      <c r="BM175" s="153" t="s">
        <v>209</v>
      </c>
    </row>
    <row r="176" spans="1:65" s="15" customFormat="1">
      <c r="B176" s="170"/>
      <c r="D176" s="156" t="s">
        <v>143</v>
      </c>
      <c r="E176" s="171" t="s">
        <v>1</v>
      </c>
      <c r="F176" s="172" t="s">
        <v>210</v>
      </c>
      <c r="H176" s="171" t="s">
        <v>1</v>
      </c>
      <c r="L176" s="170"/>
      <c r="M176" s="173"/>
      <c r="N176" s="174"/>
      <c r="O176" s="174"/>
      <c r="P176" s="174"/>
      <c r="Q176" s="174"/>
      <c r="R176" s="174"/>
      <c r="S176" s="174"/>
      <c r="T176" s="175"/>
      <c r="AT176" s="171" t="s">
        <v>143</v>
      </c>
      <c r="AU176" s="171" t="s">
        <v>84</v>
      </c>
      <c r="AV176" s="15" t="s">
        <v>82</v>
      </c>
      <c r="AW176" s="15" t="s">
        <v>30</v>
      </c>
      <c r="AX176" s="15" t="s">
        <v>74</v>
      </c>
      <c r="AY176" s="171" t="s">
        <v>135</v>
      </c>
    </row>
    <row r="177" spans="1:65" s="13" customFormat="1">
      <c r="B177" s="155"/>
      <c r="D177" s="156" t="s">
        <v>143</v>
      </c>
      <c r="E177" s="157" t="s">
        <v>1</v>
      </c>
      <c r="F177" s="158" t="s">
        <v>211</v>
      </c>
      <c r="H177" s="159">
        <v>1.78</v>
      </c>
      <c r="L177" s="155"/>
      <c r="M177" s="160"/>
      <c r="N177" s="161"/>
      <c r="O177" s="161"/>
      <c r="P177" s="161"/>
      <c r="Q177" s="161"/>
      <c r="R177" s="161"/>
      <c r="S177" s="161"/>
      <c r="T177" s="162"/>
      <c r="AT177" s="157" t="s">
        <v>143</v>
      </c>
      <c r="AU177" s="157" t="s">
        <v>84</v>
      </c>
      <c r="AV177" s="13" t="s">
        <v>84</v>
      </c>
      <c r="AW177" s="13" t="s">
        <v>30</v>
      </c>
      <c r="AX177" s="13" t="s">
        <v>74</v>
      </c>
      <c r="AY177" s="157" t="s">
        <v>135</v>
      </c>
    </row>
    <row r="178" spans="1:65" s="13" customFormat="1">
      <c r="B178" s="155"/>
      <c r="D178" s="156" t="s">
        <v>143</v>
      </c>
      <c r="E178" s="157" t="s">
        <v>1</v>
      </c>
      <c r="F178" s="158" t="s">
        <v>212</v>
      </c>
      <c r="H178" s="159">
        <v>2.2890000000000001</v>
      </c>
      <c r="L178" s="155"/>
      <c r="M178" s="160"/>
      <c r="N178" s="161"/>
      <c r="O178" s="161"/>
      <c r="P178" s="161"/>
      <c r="Q178" s="161"/>
      <c r="R178" s="161"/>
      <c r="S178" s="161"/>
      <c r="T178" s="162"/>
      <c r="AT178" s="157" t="s">
        <v>143</v>
      </c>
      <c r="AU178" s="157" t="s">
        <v>84</v>
      </c>
      <c r="AV178" s="13" t="s">
        <v>84</v>
      </c>
      <c r="AW178" s="13" t="s">
        <v>30</v>
      </c>
      <c r="AX178" s="13" t="s">
        <v>74</v>
      </c>
      <c r="AY178" s="157" t="s">
        <v>135</v>
      </c>
    </row>
    <row r="179" spans="1:65" s="13" customFormat="1">
      <c r="B179" s="155"/>
      <c r="D179" s="156" t="s">
        <v>143</v>
      </c>
      <c r="E179" s="157" t="s">
        <v>1</v>
      </c>
      <c r="F179" s="158" t="s">
        <v>213</v>
      </c>
      <c r="H179" s="159">
        <v>1.78</v>
      </c>
      <c r="L179" s="155"/>
      <c r="M179" s="160"/>
      <c r="N179" s="161"/>
      <c r="O179" s="161"/>
      <c r="P179" s="161"/>
      <c r="Q179" s="161"/>
      <c r="R179" s="161"/>
      <c r="S179" s="161"/>
      <c r="T179" s="162"/>
      <c r="AT179" s="157" t="s">
        <v>143</v>
      </c>
      <c r="AU179" s="157" t="s">
        <v>84</v>
      </c>
      <c r="AV179" s="13" t="s">
        <v>84</v>
      </c>
      <c r="AW179" s="13" t="s">
        <v>30</v>
      </c>
      <c r="AX179" s="13" t="s">
        <v>74</v>
      </c>
      <c r="AY179" s="157" t="s">
        <v>135</v>
      </c>
    </row>
    <row r="180" spans="1:65" s="13" customFormat="1">
      <c r="B180" s="155"/>
      <c r="D180" s="156" t="s">
        <v>143</v>
      </c>
      <c r="E180" s="157" t="s">
        <v>1</v>
      </c>
      <c r="F180" s="158" t="s">
        <v>214</v>
      </c>
      <c r="H180" s="159">
        <v>0.50900000000000001</v>
      </c>
      <c r="L180" s="155"/>
      <c r="M180" s="160"/>
      <c r="N180" s="161"/>
      <c r="O180" s="161"/>
      <c r="P180" s="161"/>
      <c r="Q180" s="161"/>
      <c r="R180" s="161"/>
      <c r="S180" s="161"/>
      <c r="T180" s="162"/>
      <c r="AT180" s="157" t="s">
        <v>143</v>
      </c>
      <c r="AU180" s="157" t="s">
        <v>84</v>
      </c>
      <c r="AV180" s="13" t="s">
        <v>84</v>
      </c>
      <c r="AW180" s="13" t="s">
        <v>30</v>
      </c>
      <c r="AX180" s="13" t="s">
        <v>74</v>
      </c>
      <c r="AY180" s="157" t="s">
        <v>135</v>
      </c>
    </row>
    <row r="181" spans="1:65" s="13" customFormat="1">
      <c r="B181" s="155"/>
      <c r="D181" s="156" t="s">
        <v>143</v>
      </c>
      <c r="E181" s="157" t="s">
        <v>1</v>
      </c>
      <c r="F181" s="158" t="s">
        <v>215</v>
      </c>
      <c r="H181" s="159">
        <v>0.254</v>
      </c>
      <c r="L181" s="155"/>
      <c r="M181" s="160"/>
      <c r="N181" s="161"/>
      <c r="O181" s="161"/>
      <c r="P181" s="161"/>
      <c r="Q181" s="161"/>
      <c r="R181" s="161"/>
      <c r="S181" s="161"/>
      <c r="T181" s="162"/>
      <c r="AT181" s="157" t="s">
        <v>143</v>
      </c>
      <c r="AU181" s="157" t="s">
        <v>84</v>
      </c>
      <c r="AV181" s="13" t="s">
        <v>84</v>
      </c>
      <c r="AW181" s="13" t="s">
        <v>30</v>
      </c>
      <c r="AX181" s="13" t="s">
        <v>74</v>
      </c>
      <c r="AY181" s="157" t="s">
        <v>135</v>
      </c>
    </row>
    <row r="182" spans="1:65" s="13" customFormat="1">
      <c r="B182" s="155"/>
      <c r="D182" s="156" t="s">
        <v>143</v>
      </c>
      <c r="E182" s="157" t="s">
        <v>1</v>
      </c>
      <c r="F182" s="158" t="s">
        <v>216</v>
      </c>
      <c r="H182" s="159">
        <v>0.254</v>
      </c>
      <c r="L182" s="155"/>
      <c r="M182" s="160"/>
      <c r="N182" s="161"/>
      <c r="O182" s="161"/>
      <c r="P182" s="161"/>
      <c r="Q182" s="161"/>
      <c r="R182" s="161"/>
      <c r="S182" s="161"/>
      <c r="T182" s="162"/>
      <c r="AT182" s="157" t="s">
        <v>143</v>
      </c>
      <c r="AU182" s="157" t="s">
        <v>84</v>
      </c>
      <c r="AV182" s="13" t="s">
        <v>84</v>
      </c>
      <c r="AW182" s="13" t="s">
        <v>30</v>
      </c>
      <c r="AX182" s="13" t="s">
        <v>74</v>
      </c>
      <c r="AY182" s="157" t="s">
        <v>135</v>
      </c>
    </row>
    <row r="183" spans="1:65" s="15" customFormat="1">
      <c r="B183" s="170"/>
      <c r="D183" s="156" t="s">
        <v>143</v>
      </c>
      <c r="E183" s="171" t="s">
        <v>1</v>
      </c>
      <c r="F183" s="172" t="s">
        <v>217</v>
      </c>
      <c r="H183" s="171" t="s">
        <v>1</v>
      </c>
      <c r="L183" s="170"/>
      <c r="M183" s="173"/>
      <c r="N183" s="174"/>
      <c r="O183" s="174"/>
      <c r="P183" s="174"/>
      <c r="Q183" s="174"/>
      <c r="R183" s="174"/>
      <c r="S183" s="174"/>
      <c r="T183" s="175"/>
      <c r="AT183" s="171" t="s">
        <v>143</v>
      </c>
      <c r="AU183" s="171" t="s">
        <v>84</v>
      </c>
      <c r="AV183" s="15" t="s">
        <v>82</v>
      </c>
      <c r="AW183" s="15" t="s">
        <v>30</v>
      </c>
      <c r="AX183" s="15" t="s">
        <v>74</v>
      </c>
      <c r="AY183" s="171" t="s">
        <v>135</v>
      </c>
    </row>
    <row r="184" spans="1:65" s="13" customFormat="1">
      <c r="B184" s="155"/>
      <c r="D184" s="156" t="s">
        <v>143</v>
      </c>
      <c r="E184" s="157" t="s">
        <v>1</v>
      </c>
      <c r="F184" s="158" t="s">
        <v>218</v>
      </c>
      <c r="H184" s="159">
        <v>0.26300000000000001</v>
      </c>
      <c r="L184" s="155"/>
      <c r="M184" s="160"/>
      <c r="N184" s="161"/>
      <c r="O184" s="161"/>
      <c r="P184" s="161"/>
      <c r="Q184" s="161"/>
      <c r="R184" s="161"/>
      <c r="S184" s="161"/>
      <c r="T184" s="162"/>
      <c r="AT184" s="157" t="s">
        <v>143</v>
      </c>
      <c r="AU184" s="157" t="s">
        <v>84</v>
      </c>
      <c r="AV184" s="13" t="s">
        <v>84</v>
      </c>
      <c r="AW184" s="13" t="s">
        <v>30</v>
      </c>
      <c r="AX184" s="13" t="s">
        <v>74</v>
      </c>
      <c r="AY184" s="157" t="s">
        <v>135</v>
      </c>
    </row>
    <row r="185" spans="1:65" s="13" customFormat="1">
      <c r="B185" s="155"/>
      <c r="D185" s="156" t="s">
        <v>143</v>
      </c>
      <c r="E185" s="157" t="s">
        <v>1</v>
      </c>
      <c r="F185" s="158" t="s">
        <v>219</v>
      </c>
      <c r="H185" s="159">
        <v>0.26300000000000001</v>
      </c>
      <c r="L185" s="155"/>
      <c r="M185" s="160"/>
      <c r="N185" s="161"/>
      <c r="O185" s="161"/>
      <c r="P185" s="161"/>
      <c r="Q185" s="161"/>
      <c r="R185" s="161"/>
      <c r="S185" s="161"/>
      <c r="T185" s="162"/>
      <c r="AT185" s="157" t="s">
        <v>143</v>
      </c>
      <c r="AU185" s="157" t="s">
        <v>84</v>
      </c>
      <c r="AV185" s="13" t="s">
        <v>84</v>
      </c>
      <c r="AW185" s="13" t="s">
        <v>30</v>
      </c>
      <c r="AX185" s="13" t="s">
        <v>74</v>
      </c>
      <c r="AY185" s="157" t="s">
        <v>135</v>
      </c>
    </row>
    <row r="186" spans="1:65" s="13" customFormat="1">
      <c r="B186" s="155"/>
      <c r="D186" s="156" t="s">
        <v>143</v>
      </c>
      <c r="E186" s="157" t="s">
        <v>1</v>
      </c>
      <c r="F186" s="158" t="s">
        <v>220</v>
      </c>
      <c r="H186" s="159">
        <v>0.26300000000000001</v>
      </c>
      <c r="L186" s="155"/>
      <c r="M186" s="160"/>
      <c r="N186" s="161"/>
      <c r="O186" s="161"/>
      <c r="P186" s="161"/>
      <c r="Q186" s="161"/>
      <c r="R186" s="161"/>
      <c r="S186" s="161"/>
      <c r="T186" s="162"/>
      <c r="AT186" s="157" t="s">
        <v>143</v>
      </c>
      <c r="AU186" s="157" t="s">
        <v>84</v>
      </c>
      <c r="AV186" s="13" t="s">
        <v>84</v>
      </c>
      <c r="AW186" s="13" t="s">
        <v>30</v>
      </c>
      <c r="AX186" s="13" t="s">
        <v>74</v>
      </c>
      <c r="AY186" s="157" t="s">
        <v>135</v>
      </c>
    </row>
    <row r="187" spans="1:65" s="14" customFormat="1">
      <c r="B187" s="163"/>
      <c r="D187" s="156" t="s">
        <v>143</v>
      </c>
      <c r="E187" s="164" t="s">
        <v>1</v>
      </c>
      <c r="F187" s="165" t="s">
        <v>184</v>
      </c>
      <c r="H187" s="166">
        <v>7.6550000000000002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143</v>
      </c>
      <c r="AU187" s="164" t="s">
        <v>84</v>
      </c>
      <c r="AV187" s="14" t="s">
        <v>141</v>
      </c>
      <c r="AW187" s="14" t="s">
        <v>30</v>
      </c>
      <c r="AX187" s="14" t="s">
        <v>82</v>
      </c>
      <c r="AY187" s="164" t="s">
        <v>135</v>
      </c>
    </row>
    <row r="188" spans="1:65" s="2" customFormat="1" ht="37.799999999999997" customHeight="1">
      <c r="A188" s="29"/>
      <c r="B188" s="141"/>
      <c r="C188" s="142" t="s">
        <v>221</v>
      </c>
      <c r="D188" s="142" t="s">
        <v>137</v>
      </c>
      <c r="E188" s="143" t="s">
        <v>222</v>
      </c>
      <c r="F188" s="144" t="s">
        <v>223</v>
      </c>
      <c r="G188" s="145" t="s">
        <v>175</v>
      </c>
      <c r="H188" s="146">
        <v>429.755</v>
      </c>
      <c r="I188" s="147"/>
      <c r="J188" s="147">
        <f>ROUND(I188*H188,2)</f>
        <v>0</v>
      </c>
      <c r="K188" s="148"/>
      <c r="L188" s="30"/>
      <c r="M188" s="149" t="s">
        <v>1</v>
      </c>
      <c r="N188" s="150" t="s">
        <v>39</v>
      </c>
      <c r="O188" s="151">
        <v>8.6999999999999994E-2</v>
      </c>
      <c r="P188" s="151">
        <f>O188*H188</f>
        <v>37.388684999999995</v>
      </c>
      <c r="Q188" s="151">
        <v>0</v>
      </c>
      <c r="R188" s="151">
        <f>Q188*H188</f>
        <v>0</v>
      </c>
      <c r="S188" s="151">
        <v>0</v>
      </c>
      <c r="T188" s="152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3" t="s">
        <v>141</v>
      </c>
      <c r="AT188" s="153" t="s">
        <v>137</v>
      </c>
      <c r="AU188" s="153" t="s">
        <v>84</v>
      </c>
      <c r="AY188" s="17" t="s">
        <v>135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7" t="s">
        <v>82</v>
      </c>
      <c r="BK188" s="154">
        <f>ROUND(I188*H188,2)</f>
        <v>0</v>
      </c>
      <c r="BL188" s="17" t="s">
        <v>141</v>
      </c>
      <c r="BM188" s="153" t="s">
        <v>224</v>
      </c>
    </row>
    <row r="189" spans="1:65" s="2" customFormat="1" ht="37.799999999999997" customHeight="1">
      <c r="A189" s="29"/>
      <c r="B189" s="141"/>
      <c r="C189" s="142" t="s">
        <v>225</v>
      </c>
      <c r="D189" s="142" t="s">
        <v>137</v>
      </c>
      <c r="E189" s="143" t="s">
        <v>226</v>
      </c>
      <c r="F189" s="144" t="s">
        <v>227</v>
      </c>
      <c r="G189" s="145" t="s">
        <v>175</v>
      </c>
      <c r="H189" s="146">
        <v>4297.55</v>
      </c>
      <c r="I189" s="147"/>
      <c r="J189" s="147">
        <f>ROUND(I189*H189,2)</f>
        <v>0</v>
      </c>
      <c r="K189" s="148"/>
      <c r="L189" s="30"/>
      <c r="M189" s="149" t="s">
        <v>1</v>
      </c>
      <c r="N189" s="150" t="s">
        <v>39</v>
      </c>
      <c r="O189" s="151">
        <v>5.0000000000000001E-3</v>
      </c>
      <c r="P189" s="151">
        <f>O189*H189</f>
        <v>21.487750000000002</v>
      </c>
      <c r="Q189" s="151">
        <v>0</v>
      </c>
      <c r="R189" s="151">
        <f>Q189*H189</f>
        <v>0</v>
      </c>
      <c r="S189" s="151">
        <v>0</v>
      </c>
      <c r="T189" s="152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3" t="s">
        <v>141</v>
      </c>
      <c r="AT189" s="153" t="s">
        <v>137</v>
      </c>
      <c r="AU189" s="153" t="s">
        <v>84</v>
      </c>
      <c r="AY189" s="17" t="s">
        <v>135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7" t="s">
        <v>82</v>
      </c>
      <c r="BK189" s="154">
        <f>ROUND(I189*H189,2)</f>
        <v>0</v>
      </c>
      <c r="BL189" s="17" t="s">
        <v>141</v>
      </c>
      <c r="BM189" s="153" t="s">
        <v>228</v>
      </c>
    </row>
    <row r="190" spans="1:65" s="13" customFormat="1">
      <c r="B190" s="155"/>
      <c r="D190" s="156" t="s">
        <v>143</v>
      </c>
      <c r="E190" s="157" t="s">
        <v>1</v>
      </c>
      <c r="F190" s="158" t="s">
        <v>229</v>
      </c>
      <c r="H190" s="159">
        <v>4297.55</v>
      </c>
      <c r="L190" s="155"/>
      <c r="M190" s="160"/>
      <c r="N190" s="161"/>
      <c r="O190" s="161"/>
      <c r="P190" s="161"/>
      <c r="Q190" s="161"/>
      <c r="R190" s="161"/>
      <c r="S190" s="161"/>
      <c r="T190" s="162"/>
      <c r="AT190" s="157" t="s">
        <v>143</v>
      </c>
      <c r="AU190" s="157" t="s">
        <v>84</v>
      </c>
      <c r="AV190" s="13" t="s">
        <v>84</v>
      </c>
      <c r="AW190" s="13" t="s">
        <v>30</v>
      </c>
      <c r="AX190" s="13" t="s">
        <v>82</v>
      </c>
      <c r="AY190" s="157" t="s">
        <v>135</v>
      </c>
    </row>
    <row r="191" spans="1:65" s="2" customFormat="1" ht="33" customHeight="1">
      <c r="A191" s="29"/>
      <c r="B191" s="141"/>
      <c r="C191" s="142" t="s">
        <v>230</v>
      </c>
      <c r="D191" s="142" t="s">
        <v>137</v>
      </c>
      <c r="E191" s="143" t="s">
        <v>231</v>
      </c>
      <c r="F191" s="144" t="s">
        <v>232</v>
      </c>
      <c r="G191" s="145" t="s">
        <v>233</v>
      </c>
      <c r="H191" s="146">
        <v>549.279</v>
      </c>
      <c r="I191" s="147"/>
      <c r="J191" s="147">
        <f>ROUND(I191*H191,2)</f>
        <v>0</v>
      </c>
      <c r="K191" s="148"/>
      <c r="L191" s="30"/>
      <c r="M191" s="149" t="s">
        <v>1</v>
      </c>
      <c r="N191" s="150" t="s">
        <v>39</v>
      </c>
      <c r="O191" s="151">
        <v>0</v>
      </c>
      <c r="P191" s="151">
        <f>O191*H191</f>
        <v>0</v>
      </c>
      <c r="Q191" s="151">
        <v>0</v>
      </c>
      <c r="R191" s="151">
        <f>Q191*H191</f>
        <v>0</v>
      </c>
      <c r="S191" s="151">
        <v>0</v>
      </c>
      <c r="T191" s="152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3" t="s">
        <v>141</v>
      </c>
      <c r="AT191" s="153" t="s">
        <v>137</v>
      </c>
      <c r="AU191" s="153" t="s">
        <v>84</v>
      </c>
      <c r="AY191" s="17" t="s">
        <v>135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7" t="s">
        <v>82</v>
      </c>
      <c r="BK191" s="154">
        <f>ROUND(I191*H191,2)</f>
        <v>0</v>
      </c>
      <c r="BL191" s="17" t="s">
        <v>141</v>
      </c>
      <c r="BM191" s="153" t="s">
        <v>234</v>
      </c>
    </row>
    <row r="192" spans="1:65" s="13" customFormat="1">
      <c r="B192" s="155"/>
      <c r="D192" s="156" t="s">
        <v>143</v>
      </c>
      <c r="E192" s="157" t="s">
        <v>1</v>
      </c>
      <c r="F192" s="158" t="s">
        <v>235</v>
      </c>
      <c r="H192" s="159">
        <v>773.55899999999997</v>
      </c>
      <c r="L192" s="155"/>
      <c r="M192" s="160"/>
      <c r="N192" s="161"/>
      <c r="O192" s="161"/>
      <c r="P192" s="161"/>
      <c r="Q192" s="161"/>
      <c r="R192" s="161"/>
      <c r="S192" s="161"/>
      <c r="T192" s="162"/>
      <c r="AT192" s="157" t="s">
        <v>143</v>
      </c>
      <c r="AU192" s="157" t="s">
        <v>84</v>
      </c>
      <c r="AV192" s="13" t="s">
        <v>84</v>
      </c>
      <c r="AW192" s="13" t="s">
        <v>30</v>
      </c>
      <c r="AX192" s="13" t="s">
        <v>74</v>
      </c>
      <c r="AY192" s="157" t="s">
        <v>135</v>
      </c>
    </row>
    <row r="193" spans="1:65" s="13" customFormat="1">
      <c r="B193" s="155"/>
      <c r="D193" s="156" t="s">
        <v>143</v>
      </c>
      <c r="E193" s="157" t="s">
        <v>1</v>
      </c>
      <c r="F193" s="158" t="s">
        <v>236</v>
      </c>
      <c r="H193" s="159">
        <v>-224.28</v>
      </c>
      <c r="L193" s="155"/>
      <c r="M193" s="160"/>
      <c r="N193" s="161"/>
      <c r="O193" s="161"/>
      <c r="P193" s="161"/>
      <c r="Q193" s="161"/>
      <c r="R193" s="161"/>
      <c r="S193" s="161"/>
      <c r="T193" s="162"/>
      <c r="AT193" s="157" t="s">
        <v>143</v>
      </c>
      <c r="AU193" s="157" t="s">
        <v>84</v>
      </c>
      <c r="AV193" s="13" t="s">
        <v>84</v>
      </c>
      <c r="AW193" s="13" t="s">
        <v>30</v>
      </c>
      <c r="AX193" s="13" t="s">
        <v>74</v>
      </c>
      <c r="AY193" s="157" t="s">
        <v>135</v>
      </c>
    </row>
    <row r="194" spans="1:65" s="14" customFormat="1">
      <c r="B194" s="163"/>
      <c r="D194" s="156" t="s">
        <v>143</v>
      </c>
      <c r="E194" s="164" t="s">
        <v>1</v>
      </c>
      <c r="F194" s="165" t="s">
        <v>184</v>
      </c>
      <c r="H194" s="166">
        <v>549.279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143</v>
      </c>
      <c r="AU194" s="164" t="s">
        <v>84</v>
      </c>
      <c r="AV194" s="14" t="s">
        <v>141</v>
      </c>
      <c r="AW194" s="14" t="s">
        <v>30</v>
      </c>
      <c r="AX194" s="14" t="s">
        <v>82</v>
      </c>
      <c r="AY194" s="164" t="s">
        <v>135</v>
      </c>
    </row>
    <row r="195" spans="1:65" s="2" customFormat="1" ht="16.5" customHeight="1">
      <c r="A195" s="29"/>
      <c r="B195" s="141"/>
      <c r="C195" s="142" t="s">
        <v>237</v>
      </c>
      <c r="D195" s="142" t="s">
        <v>137</v>
      </c>
      <c r="E195" s="143" t="s">
        <v>238</v>
      </c>
      <c r="F195" s="144" t="s">
        <v>239</v>
      </c>
      <c r="G195" s="145" t="s">
        <v>175</v>
      </c>
      <c r="H195" s="146">
        <v>429.755</v>
      </c>
      <c r="I195" s="147"/>
      <c r="J195" s="147">
        <f>ROUND(I195*H195,2)</f>
        <v>0</v>
      </c>
      <c r="K195" s="148"/>
      <c r="L195" s="30"/>
      <c r="M195" s="149" t="s">
        <v>1</v>
      </c>
      <c r="N195" s="150" t="s">
        <v>39</v>
      </c>
      <c r="O195" s="151">
        <v>8.9999999999999993E-3</v>
      </c>
      <c r="P195" s="151">
        <f>O195*H195</f>
        <v>3.8677949999999996</v>
      </c>
      <c r="Q195" s="151">
        <v>0</v>
      </c>
      <c r="R195" s="151">
        <f>Q195*H195</f>
        <v>0</v>
      </c>
      <c r="S195" s="151">
        <v>0</v>
      </c>
      <c r="T195" s="152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3" t="s">
        <v>141</v>
      </c>
      <c r="AT195" s="153" t="s">
        <v>137</v>
      </c>
      <c r="AU195" s="153" t="s">
        <v>84</v>
      </c>
      <c r="AY195" s="17" t="s">
        <v>135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7" t="s">
        <v>82</v>
      </c>
      <c r="BK195" s="154">
        <f>ROUND(I195*H195,2)</f>
        <v>0</v>
      </c>
      <c r="BL195" s="17" t="s">
        <v>141</v>
      </c>
      <c r="BM195" s="153" t="s">
        <v>240</v>
      </c>
    </row>
    <row r="196" spans="1:65" s="13" customFormat="1">
      <c r="B196" s="155"/>
      <c r="D196" s="156" t="s">
        <v>143</v>
      </c>
      <c r="E196" s="157" t="s">
        <v>1</v>
      </c>
      <c r="F196" s="158" t="s">
        <v>241</v>
      </c>
      <c r="H196" s="159">
        <v>429.755</v>
      </c>
      <c r="L196" s="155"/>
      <c r="M196" s="160"/>
      <c r="N196" s="161"/>
      <c r="O196" s="161"/>
      <c r="P196" s="161"/>
      <c r="Q196" s="161"/>
      <c r="R196" s="161"/>
      <c r="S196" s="161"/>
      <c r="T196" s="162"/>
      <c r="AT196" s="157" t="s">
        <v>143</v>
      </c>
      <c r="AU196" s="157" t="s">
        <v>84</v>
      </c>
      <c r="AV196" s="13" t="s">
        <v>84</v>
      </c>
      <c r="AW196" s="13" t="s">
        <v>30</v>
      </c>
      <c r="AX196" s="13" t="s">
        <v>82</v>
      </c>
      <c r="AY196" s="157" t="s">
        <v>135</v>
      </c>
    </row>
    <row r="197" spans="1:65" s="2" customFormat="1" ht="37.799999999999997" customHeight="1">
      <c r="A197" s="29"/>
      <c r="B197" s="141"/>
      <c r="C197" s="142" t="s">
        <v>242</v>
      </c>
      <c r="D197" s="142" t="s">
        <v>137</v>
      </c>
      <c r="E197" s="143" t="s">
        <v>243</v>
      </c>
      <c r="F197" s="144" t="s">
        <v>244</v>
      </c>
      <c r="G197" s="145" t="s">
        <v>140</v>
      </c>
      <c r="H197" s="146">
        <v>586</v>
      </c>
      <c r="I197" s="147"/>
      <c r="J197" s="147">
        <f>ROUND(I197*H197,2)</f>
        <v>0</v>
      </c>
      <c r="K197" s="148"/>
      <c r="L197" s="30"/>
      <c r="M197" s="149" t="s">
        <v>1</v>
      </c>
      <c r="N197" s="150" t="s">
        <v>39</v>
      </c>
      <c r="O197" s="151">
        <v>5.2999999999999999E-2</v>
      </c>
      <c r="P197" s="151">
        <f>O197*H197</f>
        <v>31.058</v>
      </c>
      <c r="Q197" s="151">
        <v>0</v>
      </c>
      <c r="R197" s="151">
        <f>Q197*H197</f>
        <v>0</v>
      </c>
      <c r="S197" s="151">
        <v>0</v>
      </c>
      <c r="T197" s="152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3" t="s">
        <v>141</v>
      </c>
      <c r="AT197" s="153" t="s">
        <v>137</v>
      </c>
      <c r="AU197" s="153" t="s">
        <v>84</v>
      </c>
      <c r="AY197" s="17" t="s">
        <v>135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7" t="s">
        <v>82</v>
      </c>
      <c r="BK197" s="154">
        <f>ROUND(I197*H197,2)</f>
        <v>0</v>
      </c>
      <c r="BL197" s="17" t="s">
        <v>141</v>
      </c>
      <c r="BM197" s="153" t="s">
        <v>245</v>
      </c>
    </row>
    <row r="198" spans="1:65" s="13" customFormat="1">
      <c r="B198" s="155"/>
      <c r="D198" s="156" t="s">
        <v>143</v>
      </c>
      <c r="E198" s="157" t="s">
        <v>1</v>
      </c>
      <c r="F198" s="158" t="s">
        <v>144</v>
      </c>
      <c r="H198" s="159">
        <v>586</v>
      </c>
      <c r="L198" s="155"/>
      <c r="M198" s="160"/>
      <c r="N198" s="161"/>
      <c r="O198" s="161"/>
      <c r="P198" s="161"/>
      <c r="Q198" s="161"/>
      <c r="R198" s="161"/>
      <c r="S198" s="161"/>
      <c r="T198" s="162"/>
      <c r="AT198" s="157" t="s">
        <v>143</v>
      </c>
      <c r="AU198" s="157" t="s">
        <v>84</v>
      </c>
      <c r="AV198" s="13" t="s">
        <v>84</v>
      </c>
      <c r="AW198" s="13" t="s">
        <v>30</v>
      </c>
      <c r="AX198" s="13" t="s">
        <v>82</v>
      </c>
      <c r="AY198" s="157" t="s">
        <v>135</v>
      </c>
    </row>
    <row r="199" spans="1:65" s="2" customFormat="1" ht="16.5" customHeight="1">
      <c r="A199" s="29"/>
      <c r="B199" s="141"/>
      <c r="C199" s="176" t="s">
        <v>246</v>
      </c>
      <c r="D199" s="176" t="s">
        <v>247</v>
      </c>
      <c r="E199" s="177" t="s">
        <v>248</v>
      </c>
      <c r="F199" s="178" t="s">
        <v>249</v>
      </c>
      <c r="G199" s="179" t="s">
        <v>175</v>
      </c>
      <c r="H199" s="180">
        <v>30.765000000000001</v>
      </c>
      <c r="I199" s="181"/>
      <c r="J199" s="181">
        <f>ROUND(I199*H199,2)</f>
        <v>0</v>
      </c>
      <c r="K199" s="182"/>
      <c r="L199" s="183"/>
      <c r="M199" s="184" t="s">
        <v>1</v>
      </c>
      <c r="N199" s="185" t="s">
        <v>39</v>
      </c>
      <c r="O199" s="151">
        <v>0</v>
      </c>
      <c r="P199" s="151">
        <f>O199*H199</f>
        <v>0</v>
      </c>
      <c r="Q199" s="151">
        <v>0.21</v>
      </c>
      <c r="R199" s="151">
        <f>Q199*H199</f>
        <v>6.4606500000000002</v>
      </c>
      <c r="S199" s="151">
        <v>0</v>
      </c>
      <c r="T199" s="152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3" t="s">
        <v>172</v>
      </c>
      <c r="AT199" s="153" t="s">
        <v>247</v>
      </c>
      <c r="AU199" s="153" t="s">
        <v>84</v>
      </c>
      <c r="AY199" s="17" t="s">
        <v>135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7" t="s">
        <v>82</v>
      </c>
      <c r="BK199" s="154">
        <f>ROUND(I199*H199,2)</f>
        <v>0</v>
      </c>
      <c r="BL199" s="17" t="s">
        <v>141</v>
      </c>
      <c r="BM199" s="153" t="s">
        <v>250</v>
      </c>
    </row>
    <row r="200" spans="1:65" s="13" customFormat="1">
      <c r="B200" s="155"/>
      <c r="D200" s="156" t="s">
        <v>143</v>
      </c>
      <c r="E200" s="157" t="s">
        <v>1</v>
      </c>
      <c r="F200" s="158" t="s">
        <v>251</v>
      </c>
      <c r="H200" s="159">
        <v>30.765000000000001</v>
      </c>
      <c r="L200" s="155"/>
      <c r="M200" s="160"/>
      <c r="N200" s="161"/>
      <c r="O200" s="161"/>
      <c r="P200" s="161"/>
      <c r="Q200" s="161"/>
      <c r="R200" s="161"/>
      <c r="S200" s="161"/>
      <c r="T200" s="162"/>
      <c r="AT200" s="157" t="s">
        <v>143</v>
      </c>
      <c r="AU200" s="157" t="s">
        <v>84</v>
      </c>
      <c r="AV200" s="13" t="s">
        <v>84</v>
      </c>
      <c r="AW200" s="13" t="s">
        <v>30</v>
      </c>
      <c r="AX200" s="13" t="s">
        <v>74</v>
      </c>
      <c r="AY200" s="157" t="s">
        <v>135</v>
      </c>
    </row>
    <row r="201" spans="1:65" s="14" customFormat="1">
      <c r="B201" s="163"/>
      <c r="D201" s="156" t="s">
        <v>143</v>
      </c>
      <c r="E201" s="164" t="s">
        <v>1</v>
      </c>
      <c r="F201" s="165" t="s">
        <v>184</v>
      </c>
      <c r="H201" s="166">
        <v>30.765000000000001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143</v>
      </c>
      <c r="AU201" s="164" t="s">
        <v>84</v>
      </c>
      <c r="AV201" s="14" t="s">
        <v>141</v>
      </c>
      <c r="AW201" s="14" t="s">
        <v>30</v>
      </c>
      <c r="AX201" s="14" t="s">
        <v>82</v>
      </c>
      <c r="AY201" s="164" t="s">
        <v>135</v>
      </c>
    </row>
    <row r="202" spans="1:65" s="2" customFormat="1" ht="24.15" customHeight="1">
      <c r="A202" s="29"/>
      <c r="B202" s="141"/>
      <c r="C202" s="142" t="s">
        <v>252</v>
      </c>
      <c r="D202" s="142" t="s">
        <v>137</v>
      </c>
      <c r="E202" s="143" t="s">
        <v>253</v>
      </c>
      <c r="F202" s="144" t="s">
        <v>254</v>
      </c>
      <c r="G202" s="145" t="s">
        <v>140</v>
      </c>
      <c r="H202" s="146">
        <v>586</v>
      </c>
      <c r="I202" s="147"/>
      <c r="J202" s="147">
        <f>ROUND(I202*H202,2)</f>
        <v>0</v>
      </c>
      <c r="K202" s="148"/>
      <c r="L202" s="30"/>
      <c r="M202" s="149" t="s">
        <v>1</v>
      </c>
      <c r="N202" s="150" t="s">
        <v>39</v>
      </c>
      <c r="O202" s="151">
        <v>5.8000000000000003E-2</v>
      </c>
      <c r="P202" s="151">
        <f>O202*H202</f>
        <v>33.988</v>
      </c>
      <c r="Q202" s="151">
        <v>0</v>
      </c>
      <c r="R202" s="151">
        <f>Q202*H202</f>
        <v>0</v>
      </c>
      <c r="S202" s="151">
        <v>0</v>
      </c>
      <c r="T202" s="152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3" t="s">
        <v>141</v>
      </c>
      <c r="AT202" s="153" t="s">
        <v>137</v>
      </c>
      <c r="AU202" s="153" t="s">
        <v>84</v>
      </c>
      <c r="AY202" s="17" t="s">
        <v>135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7" t="s">
        <v>82</v>
      </c>
      <c r="BK202" s="154">
        <f>ROUND(I202*H202,2)</f>
        <v>0</v>
      </c>
      <c r="BL202" s="17" t="s">
        <v>141</v>
      </c>
      <c r="BM202" s="153" t="s">
        <v>255</v>
      </c>
    </row>
    <row r="203" spans="1:65" s="13" customFormat="1">
      <c r="B203" s="155"/>
      <c r="D203" s="156" t="s">
        <v>143</v>
      </c>
      <c r="E203" s="157" t="s">
        <v>1</v>
      </c>
      <c r="F203" s="158" t="s">
        <v>144</v>
      </c>
      <c r="H203" s="159">
        <v>586</v>
      </c>
      <c r="L203" s="155"/>
      <c r="M203" s="160"/>
      <c r="N203" s="161"/>
      <c r="O203" s="161"/>
      <c r="P203" s="161"/>
      <c r="Q203" s="161"/>
      <c r="R203" s="161"/>
      <c r="S203" s="161"/>
      <c r="T203" s="162"/>
      <c r="AT203" s="157" t="s">
        <v>143</v>
      </c>
      <c r="AU203" s="157" t="s">
        <v>84</v>
      </c>
      <c r="AV203" s="13" t="s">
        <v>84</v>
      </c>
      <c r="AW203" s="13" t="s">
        <v>30</v>
      </c>
      <c r="AX203" s="13" t="s">
        <v>82</v>
      </c>
      <c r="AY203" s="157" t="s">
        <v>135</v>
      </c>
    </row>
    <row r="204" spans="1:65" s="2" customFormat="1" ht="16.5" customHeight="1">
      <c r="A204" s="29"/>
      <c r="B204" s="141"/>
      <c r="C204" s="176" t="s">
        <v>256</v>
      </c>
      <c r="D204" s="176" t="s">
        <v>247</v>
      </c>
      <c r="E204" s="177" t="s">
        <v>257</v>
      </c>
      <c r="F204" s="178" t="s">
        <v>258</v>
      </c>
      <c r="G204" s="179" t="s">
        <v>259</v>
      </c>
      <c r="H204" s="180">
        <v>17.579999999999998</v>
      </c>
      <c r="I204" s="181"/>
      <c r="J204" s="181">
        <f>ROUND(I204*H204,2)</f>
        <v>0</v>
      </c>
      <c r="K204" s="182"/>
      <c r="L204" s="183"/>
      <c r="M204" s="184" t="s">
        <v>1</v>
      </c>
      <c r="N204" s="185" t="s">
        <v>39</v>
      </c>
      <c r="O204" s="151">
        <v>0</v>
      </c>
      <c r="P204" s="151">
        <f>O204*H204</f>
        <v>0</v>
      </c>
      <c r="Q204" s="151">
        <v>1E-3</v>
      </c>
      <c r="R204" s="151">
        <f>Q204*H204</f>
        <v>1.7579999999999998E-2</v>
      </c>
      <c r="S204" s="151">
        <v>0</v>
      </c>
      <c r="T204" s="152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3" t="s">
        <v>172</v>
      </c>
      <c r="AT204" s="153" t="s">
        <v>247</v>
      </c>
      <c r="AU204" s="153" t="s">
        <v>84</v>
      </c>
      <c r="AY204" s="17" t="s">
        <v>135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7" t="s">
        <v>82</v>
      </c>
      <c r="BK204" s="154">
        <f>ROUND(I204*H204,2)</f>
        <v>0</v>
      </c>
      <c r="BL204" s="17" t="s">
        <v>141</v>
      </c>
      <c r="BM204" s="153" t="s">
        <v>260</v>
      </c>
    </row>
    <row r="205" spans="1:65" s="13" customFormat="1">
      <c r="B205" s="155"/>
      <c r="D205" s="156" t="s">
        <v>143</v>
      </c>
      <c r="E205" s="157" t="s">
        <v>1</v>
      </c>
      <c r="F205" s="158" t="s">
        <v>144</v>
      </c>
      <c r="H205" s="159">
        <v>586</v>
      </c>
      <c r="L205" s="155"/>
      <c r="M205" s="160"/>
      <c r="N205" s="161"/>
      <c r="O205" s="161"/>
      <c r="P205" s="161"/>
      <c r="Q205" s="161"/>
      <c r="R205" s="161"/>
      <c r="S205" s="161"/>
      <c r="T205" s="162"/>
      <c r="AT205" s="157" t="s">
        <v>143</v>
      </c>
      <c r="AU205" s="157" t="s">
        <v>84</v>
      </c>
      <c r="AV205" s="13" t="s">
        <v>84</v>
      </c>
      <c r="AW205" s="13" t="s">
        <v>30</v>
      </c>
      <c r="AX205" s="13" t="s">
        <v>82</v>
      </c>
      <c r="AY205" s="157" t="s">
        <v>135</v>
      </c>
    </row>
    <row r="206" spans="1:65" s="13" customFormat="1">
      <c r="B206" s="155"/>
      <c r="D206" s="156" t="s">
        <v>143</v>
      </c>
      <c r="F206" s="158" t="s">
        <v>261</v>
      </c>
      <c r="H206" s="159">
        <v>17.579999999999998</v>
      </c>
      <c r="L206" s="155"/>
      <c r="M206" s="160"/>
      <c r="N206" s="161"/>
      <c r="O206" s="161"/>
      <c r="P206" s="161"/>
      <c r="Q206" s="161"/>
      <c r="R206" s="161"/>
      <c r="S206" s="161"/>
      <c r="T206" s="162"/>
      <c r="AT206" s="157" t="s">
        <v>143</v>
      </c>
      <c r="AU206" s="157" t="s">
        <v>84</v>
      </c>
      <c r="AV206" s="13" t="s">
        <v>84</v>
      </c>
      <c r="AW206" s="13" t="s">
        <v>3</v>
      </c>
      <c r="AX206" s="13" t="s">
        <v>82</v>
      </c>
      <c r="AY206" s="157" t="s">
        <v>135</v>
      </c>
    </row>
    <row r="207" spans="1:65" s="2" customFormat="1" ht="37.799999999999997" customHeight="1">
      <c r="A207" s="29"/>
      <c r="B207" s="141"/>
      <c r="C207" s="142" t="s">
        <v>7</v>
      </c>
      <c r="D207" s="142" t="s">
        <v>137</v>
      </c>
      <c r="E207" s="143" t="s">
        <v>262</v>
      </c>
      <c r="F207" s="144" t="s">
        <v>263</v>
      </c>
      <c r="G207" s="145" t="s">
        <v>140</v>
      </c>
      <c r="H207" s="146">
        <v>1338.32</v>
      </c>
      <c r="I207" s="147"/>
      <c r="J207" s="147">
        <f>ROUND(I207*H207,2)</f>
        <v>0</v>
      </c>
      <c r="K207" s="148"/>
      <c r="L207" s="30"/>
      <c r="M207" s="149" t="s">
        <v>1</v>
      </c>
      <c r="N207" s="150" t="s">
        <v>39</v>
      </c>
      <c r="O207" s="151">
        <v>2.5000000000000001E-2</v>
      </c>
      <c r="P207" s="151">
        <f>O207*H207</f>
        <v>33.457999999999998</v>
      </c>
      <c r="Q207" s="151">
        <v>0</v>
      </c>
      <c r="R207" s="151">
        <f>Q207*H207</f>
        <v>0</v>
      </c>
      <c r="S207" s="151">
        <v>0</v>
      </c>
      <c r="T207" s="152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3" t="s">
        <v>141</v>
      </c>
      <c r="AT207" s="153" t="s">
        <v>137</v>
      </c>
      <c r="AU207" s="153" t="s">
        <v>84</v>
      </c>
      <c r="AY207" s="17" t="s">
        <v>135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7" t="s">
        <v>82</v>
      </c>
      <c r="BK207" s="154">
        <f>ROUND(I207*H207,2)</f>
        <v>0</v>
      </c>
      <c r="BL207" s="17" t="s">
        <v>141</v>
      </c>
      <c r="BM207" s="153" t="s">
        <v>264</v>
      </c>
    </row>
    <row r="208" spans="1:65" s="13" customFormat="1">
      <c r="B208" s="155"/>
      <c r="D208" s="156" t="s">
        <v>143</v>
      </c>
      <c r="E208" s="157" t="s">
        <v>1</v>
      </c>
      <c r="F208" s="158" t="s">
        <v>265</v>
      </c>
      <c r="H208" s="159">
        <v>457.2</v>
      </c>
      <c r="L208" s="155"/>
      <c r="M208" s="160"/>
      <c r="N208" s="161"/>
      <c r="O208" s="161"/>
      <c r="P208" s="161"/>
      <c r="Q208" s="161"/>
      <c r="R208" s="161"/>
      <c r="S208" s="161"/>
      <c r="T208" s="162"/>
      <c r="AT208" s="157" t="s">
        <v>143</v>
      </c>
      <c r="AU208" s="157" t="s">
        <v>84</v>
      </c>
      <c r="AV208" s="13" t="s">
        <v>84</v>
      </c>
      <c r="AW208" s="13" t="s">
        <v>30</v>
      </c>
      <c r="AX208" s="13" t="s">
        <v>74</v>
      </c>
      <c r="AY208" s="157" t="s">
        <v>135</v>
      </c>
    </row>
    <row r="209" spans="1:65" s="13" customFormat="1">
      <c r="B209" s="155"/>
      <c r="D209" s="156" t="s">
        <v>143</v>
      </c>
      <c r="E209" s="157" t="s">
        <v>1</v>
      </c>
      <c r="F209" s="158" t="s">
        <v>266</v>
      </c>
      <c r="H209" s="159">
        <v>292.60000000000002</v>
      </c>
      <c r="L209" s="155"/>
      <c r="M209" s="160"/>
      <c r="N209" s="161"/>
      <c r="O209" s="161"/>
      <c r="P209" s="161"/>
      <c r="Q209" s="161"/>
      <c r="R209" s="161"/>
      <c r="S209" s="161"/>
      <c r="T209" s="162"/>
      <c r="AT209" s="157" t="s">
        <v>143</v>
      </c>
      <c r="AU209" s="157" t="s">
        <v>84</v>
      </c>
      <c r="AV209" s="13" t="s">
        <v>84</v>
      </c>
      <c r="AW209" s="13" t="s">
        <v>30</v>
      </c>
      <c r="AX209" s="13" t="s">
        <v>74</v>
      </c>
      <c r="AY209" s="157" t="s">
        <v>135</v>
      </c>
    </row>
    <row r="210" spans="1:65" s="13" customFormat="1">
      <c r="B210" s="155"/>
      <c r="D210" s="156" t="s">
        <v>143</v>
      </c>
      <c r="E210" s="157" t="s">
        <v>1</v>
      </c>
      <c r="F210" s="158" t="s">
        <v>267</v>
      </c>
      <c r="H210" s="159">
        <v>2.52</v>
      </c>
      <c r="L210" s="155"/>
      <c r="M210" s="160"/>
      <c r="N210" s="161"/>
      <c r="O210" s="161"/>
      <c r="P210" s="161"/>
      <c r="Q210" s="161"/>
      <c r="R210" s="161"/>
      <c r="S210" s="161"/>
      <c r="T210" s="162"/>
      <c r="AT210" s="157" t="s">
        <v>143</v>
      </c>
      <c r="AU210" s="157" t="s">
        <v>84</v>
      </c>
      <c r="AV210" s="13" t="s">
        <v>84</v>
      </c>
      <c r="AW210" s="13" t="s">
        <v>30</v>
      </c>
      <c r="AX210" s="13" t="s">
        <v>74</v>
      </c>
      <c r="AY210" s="157" t="s">
        <v>135</v>
      </c>
    </row>
    <row r="211" spans="1:65" s="13" customFormat="1">
      <c r="B211" s="155"/>
      <c r="D211" s="156" t="s">
        <v>143</v>
      </c>
      <c r="E211" s="157" t="s">
        <v>1</v>
      </c>
      <c r="F211" s="158" t="s">
        <v>144</v>
      </c>
      <c r="H211" s="159">
        <v>586</v>
      </c>
      <c r="L211" s="155"/>
      <c r="M211" s="160"/>
      <c r="N211" s="161"/>
      <c r="O211" s="161"/>
      <c r="P211" s="161"/>
      <c r="Q211" s="161"/>
      <c r="R211" s="161"/>
      <c r="S211" s="161"/>
      <c r="T211" s="162"/>
      <c r="AT211" s="157" t="s">
        <v>143</v>
      </c>
      <c r="AU211" s="157" t="s">
        <v>84</v>
      </c>
      <c r="AV211" s="13" t="s">
        <v>84</v>
      </c>
      <c r="AW211" s="13" t="s">
        <v>30</v>
      </c>
      <c r="AX211" s="13" t="s">
        <v>74</v>
      </c>
      <c r="AY211" s="157" t="s">
        <v>135</v>
      </c>
    </row>
    <row r="212" spans="1:65" s="14" customFormat="1">
      <c r="B212" s="163"/>
      <c r="D212" s="156" t="s">
        <v>143</v>
      </c>
      <c r="E212" s="164" t="s">
        <v>1</v>
      </c>
      <c r="F212" s="165" t="s">
        <v>184</v>
      </c>
      <c r="H212" s="166">
        <v>1338.32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143</v>
      </c>
      <c r="AU212" s="164" t="s">
        <v>84</v>
      </c>
      <c r="AV212" s="14" t="s">
        <v>141</v>
      </c>
      <c r="AW212" s="14" t="s">
        <v>30</v>
      </c>
      <c r="AX212" s="14" t="s">
        <v>82</v>
      </c>
      <c r="AY212" s="164" t="s">
        <v>135</v>
      </c>
    </row>
    <row r="213" spans="1:65" s="2" customFormat="1" ht="33" customHeight="1">
      <c r="A213" s="29"/>
      <c r="B213" s="141"/>
      <c r="C213" s="142" t="s">
        <v>268</v>
      </c>
      <c r="D213" s="142" t="s">
        <v>137</v>
      </c>
      <c r="E213" s="143" t="s">
        <v>269</v>
      </c>
      <c r="F213" s="144" t="s">
        <v>270</v>
      </c>
      <c r="G213" s="145" t="s">
        <v>140</v>
      </c>
      <c r="H213" s="146">
        <v>586</v>
      </c>
      <c r="I213" s="147"/>
      <c r="J213" s="147">
        <f>ROUND(I213*H213,2)</f>
        <v>0</v>
      </c>
      <c r="K213" s="148"/>
      <c r="L213" s="30"/>
      <c r="M213" s="149" t="s">
        <v>1</v>
      </c>
      <c r="N213" s="150" t="s">
        <v>39</v>
      </c>
      <c r="O213" s="151">
        <v>0.02</v>
      </c>
      <c r="P213" s="151">
        <f>O213*H213</f>
        <v>11.72</v>
      </c>
      <c r="Q213" s="151">
        <v>0</v>
      </c>
      <c r="R213" s="151">
        <f>Q213*H213</f>
        <v>0</v>
      </c>
      <c r="S213" s="151">
        <v>0</v>
      </c>
      <c r="T213" s="152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3" t="s">
        <v>141</v>
      </c>
      <c r="AT213" s="153" t="s">
        <v>137</v>
      </c>
      <c r="AU213" s="153" t="s">
        <v>84</v>
      </c>
      <c r="AY213" s="17" t="s">
        <v>135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7" t="s">
        <v>82</v>
      </c>
      <c r="BK213" s="154">
        <f>ROUND(I213*H213,2)</f>
        <v>0</v>
      </c>
      <c r="BL213" s="17" t="s">
        <v>141</v>
      </c>
      <c r="BM213" s="153" t="s">
        <v>271</v>
      </c>
    </row>
    <row r="214" spans="1:65" s="13" customFormat="1">
      <c r="B214" s="155"/>
      <c r="D214" s="156" t="s">
        <v>143</v>
      </c>
      <c r="E214" s="157" t="s">
        <v>1</v>
      </c>
      <c r="F214" s="158" t="s">
        <v>144</v>
      </c>
      <c r="H214" s="159">
        <v>586</v>
      </c>
      <c r="L214" s="155"/>
      <c r="M214" s="160"/>
      <c r="N214" s="161"/>
      <c r="O214" s="161"/>
      <c r="P214" s="161"/>
      <c r="Q214" s="161"/>
      <c r="R214" s="161"/>
      <c r="S214" s="161"/>
      <c r="T214" s="162"/>
      <c r="AT214" s="157" t="s">
        <v>143</v>
      </c>
      <c r="AU214" s="157" t="s">
        <v>84</v>
      </c>
      <c r="AV214" s="13" t="s">
        <v>84</v>
      </c>
      <c r="AW214" s="13" t="s">
        <v>30</v>
      </c>
      <c r="AX214" s="13" t="s">
        <v>82</v>
      </c>
      <c r="AY214" s="157" t="s">
        <v>135</v>
      </c>
    </row>
    <row r="215" spans="1:65" s="2" customFormat="1" ht="24.15" customHeight="1">
      <c r="A215" s="29"/>
      <c r="B215" s="141"/>
      <c r="C215" s="142" t="s">
        <v>272</v>
      </c>
      <c r="D215" s="142" t="s">
        <v>137</v>
      </c>
      <c r="E215" s="143" t="s">
        <v>273</v>
      </c>
      <c r="F215" s="144" t="s">
        <v>274</v>
      </c>
      <c r="G215" s="145" t="s">
        <v>140</v>
      </c>
      <c r="H215" s="146">
        <v>586</v>
      </c>
      <c r="I215" s="147"/>
      <c r="J215" s="147">
        <f>ROUND(I215*H215,2)</f>
        <v>0</v>
      </c>
      <c r="K215" s="148"/>
      <c r="L215" s="30"/>
      <c r="M215" s="149" t="s">
        <v>1</v>
      </c>
      <c r="N215" s="150" t="s">
        <v>39</v>
      </c>
      <c r="O215" s="151">
        <v>8.0000000000000002E-3</v>
      </c>
      <c r="P215" s="151">
        <f>O215*H215</f>
        <v>4.6879999999999997</v>
      </c>
      <c r="Q215" s="151">
        <v>0</v>
      </c>
      <c r="R215" s="151">
        <f>Q215*H215</f>
        <v>0</v>
      </c>
      <c r="S215" s="151">
        <v>0</v>
      </c>
      <c r="T215" s="152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3" t="s">
        <v>141</v>
      </c>
      <c r="AT215" s="153" t="s">
        <v>137</v>
      </c>
      <c r="AU215" s="153" t="s">
        <v>84</v>
      </c>
      <c r="AY215" s="17" t="s">
        <v>135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17" t="s">
        <v>82</v>
      </c>
      <c r="BK215" s="154">
        <f>ROUND(I215*H215,2)</f>
        <v>0</v>
      </c>
      <c r="BL215" s="17" t="s">
        <v>141</v>
      </c>
      <c r="BM215" s="153" t="s">
        <v>275</v>
      </c>
    </row>
    <row r="216" spans="1:65" s="2" customFormat="1" ht="33" customHeight="1">
      <c r="A216" s="29"/>
      <c r="B216" s="141"/>
      <c r="C216" s="142" t="s">
        <v>276</v>
      </c>
      <c r="D216" s="142" t="s">
        <v>137</v>
      </c>
      <c r="E216" s="143" t="s">
        <v>277</v>
      </c>
      <c r="F216" s="144" t="s">
        <v>278</v>
      </c>
      <c r="G216" s="145" t="s">
        <v>165</v>
      </c>
      <c r="H216" s="146">
        <v>400</v>
      </c>
      <c r="I216" s="147"/>
      <c r="J216" s="147">
        <f>ROUND(I216*H216,2)</f>
        <v>0</v>
      </c>
      <c r="K216" s="148"/>
      <c r="L216" s="30"/>
      <c r="M216" s="149" t="s">
        <v>1</v>
      </c>
      <c r="N216" s="150" t="s">
        <v>39</v>
      </c>
      <c r="O216" s="151">
        <v>0.20599999999999999</v>
      </c>
      <c r="P216" s="151">
        <f>O216*H216</f>
        <v>82.399999999999991</v>
      </c>
      <c r="Q216" s="151">
        <v>1.125E-2</v>
      </c>
      <c r="R216" s="151">
        <f>Q216*H216</f>
        <v>4.5</v>
      </c>
      <c r="S216" s="151">
        <v>0</v>
      </c>
      <c r="T216" s="152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3" t="s">
        <v>141</v>
      </c>
      <c r="AT216" s="153" t="s">
        <v>137</v>
      </c>
      <c r="AU216" s="153" t="s">
        <v>84</v>
      </c>
      <c r="AY216" s="17" t="s">
        <v>135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7" t="s">
        <v>82</v>
      </c>
      <c r="BK216" s="154">
        <f>ROUND(I216*H216,2)</f>
        <v>0</v>
      </c>
      <c r="BL216" s="17" t="s">
        <v>141</v>
      </c>
      <c r="BM216" s="153" t="s">
        <v>279</v>
      </c>
    </row>
    <row r="217" spans="1:65" s="13" customFormat="1">
      <c r="B217" s="155"/>
      <c r="D217" s="156" t="s">
        <v>143</v>
      </c>
      <c r="E217" s="157" t="s">
        <v>1</v>
      </c>
      <c r="F217" s="158" t="s">
        <v>280</v>
      </c>
      <c r="H217" s="159">
        <v>400</v>
      </c>
      <c r="L217" s="155"/>
      <c r="M217" s="160"/>
      <c r="N217" s="161"/>
      <c r="O217" s="161"/>
      <c r="P217" s="161"/>
      <c r="Q217" s="161"/>
      <c r="R217" s="161"/>
      <c r="S217" s="161"/>
      <c r="T217" s="162"/>
      <c r="AT217" s="157" t="s">
        <v>143</v>
      </c>
      <c r="AU217" s="157" t="s">
        <v>84</v>
      </c>
      <c r="AV217" s="13" t="s">
        <v>84</v>
      </c>
      <c r="AW217" s="13" t="s">
        <v>30</v>
      </c>
      <c r="AX217" s="13" t="s">
        <v>82</v>
      </c>
      <c r="AY217" s="157" t="s">
        <v>135</v>
      </c>
    </row>
    <row r="218" spans="1:65" s="2" customFormat="1" ht="37.799999999999997" customHeight="1">
      <c r="A218" s="29"/>
      <c r="B218" s="141"/>
      <c r="C218" s="142" t="s">
        <v>281</v>
      </c>
      <c r="D218" s="142" t="s">
        <v>137</v>
      </c>
      <c r="E218" s="143" t="s">
        <v>282</v>
      </c>
      <c r="F218" s="144" t="s">
        <v>283</v>
      </c>
      <c r="G218" s="145" t="s">
        <v>165</v>
      </c>
      <c r="H218" s="146">
        <v>400</v>
      </c>
      <c r="I218" s="147"/>
      <c r="J218" s="147">
        <f>ROUND(I218*H218,2)</f>
        <v>0</v>
      </c>
      <c r="K218" s="148"/>
      <c r="L218" s="30"/>
      <c r="M218" s="149" t="s">
        <v>1</v>
      </c>
      <c r="N218" s="150" t="s">
        <v>39</v>
      </c>
      <c r="O218" s="151">
        <v>0.16400000000000001</v>
      </c>
      <c r="P218" s="151">
        <f>O218*H218</f>
        <v>65.600000000000009</v>
      </c>
      <c r="Q218" s="151">
        <v>0</v>
      </c>
      <c r="R218" s="151">
        <f>Q218*H218</f>
        <v>0</v>
      </c>
      <c r="S218" s="151">
        <v>0</v>
      </c>
      <c r="T218" s="152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3" t="s">
        <v>141</v>
      </c>
      <c r="AT218" s="153" t="s">
        <v>137</v>
      </c>
      <c r="AU218" s="153" t="s">
        <v>84</v>
      </c>
      <c r="AY218" s="17" t="s">
        <v>135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7" t="s">
        <v>82</v>
      </c>
      <c r="BK218" s="154">
        <f>ROUND(I218*H218,2)</f>
        <v>0</v>
      </c>
      <c r="BL218" s="17" t="s">
        <v>141</v>
      </c>
      <c r="BM218" s="153" t="s">
        <v>284</v>
      </c>
    </row>
    <row r="219" spans="1:65" s="13" customFormat="1">
      <c r="B219" s="155"/>
      <c r="D219" s="156" t="s">
        <v>143</v>
      </c>
      <c r="E219" s="157" t="s">
        <v>1</v>
      </c>
      <c r="F219" s="158" t="s">
        <v>280</v>
      </c>
      <c r="H219" s="159">
        <v>400</v>
      </c>
      <c r="L219" s="155"/>
      <c r="M219" s="160"/>
      <c r="N219" s="161"/>
      <c r="O219" s="161"/>
      <c r="P219" s="161"/>
      <c r="Q219" s="161"/>
      <c r="R219" s="161"/>
      <c r="S219" s="161"/>
      <c r="T219" s="162"/>
      <c r="AT219" s="157" t="s">
        <v>143</v>
      </c>
      <c r="AU219" s="157" t="s">
        <v>84</v>
      </c>
      <c r="AV219" s="13" t="s">
        <v>84</v>
      </c>
      <c r="AW219" s="13" t="s">
        <v>30</v>
      </c>
      <c r="AX219" s="13" t="s">
        <v>82</v>
      </c>
      <c r="AY219" s="157" t="s">
        <v>135</v>
      </c>
    </row>
    <row r="220" spans="1:65" s="2" customFormat="1" ht="24.15" customHeight="1">
      <c r="A220" s="29"/>
      <c r="B220" s="141"/>
      <c r="C220" s="142" t="s">
        <v>285</v>
      </c>
      <c r="D220" s="142" t="s">
        <v>137</v>
      </c>
      <c r="E220" s="143" t="s">
        <v>286</v>
      </c>
      <c r="F220" s="144" t="s">
        <v>287</v>
      </c>
      <c r="G220" s="145" t="s">
        <v>288</v>
      </c>
      <c r="H220" s="146">
        <v>20</v>
      </c>
      <c r="I220" s="147"/>
      <c r="J220" s="147">
        <f>ROUND(I220*H220,2)</f>
        <v>0</v>
      </c>
      <c r="K220" s="148"/>
      <c r="L220" s="30"/>
      <c r="M220" s="149" t="s">
        <v>1</v>
      </c>
      <c r="N220" s="150" t="s">
        <v>39</v>
      </c>
      <c r="O220" s="151">
        <v>1.34</v>
      </c>
      <c r="P220" s="151">
        <f>O220*H220</f>
        <v>26.8</v>
      </c>
      <c r="Q220" s="151">
        <v>1.281E-2</v>
      </c>
      <c r="R220" s="151">
        <f>Q220*H220</f>
        <v>0.25619999999999998</v>
      </c>
      <c r="S220" s="151">
        <v>0</v>
      </c>
      <c r="T220" s="152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3" t="s">
        <v>141</v>
      </c>
      <c r="AT220" s="153" t="s">
        <v>137</v>
      </c>
      <c r="AU220" s="153" t="s">
        <v>84</v>
      </c>
      <c r="AY220" s="17" t="s">
        <v>135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7" t="s">
        <v>82</v>
      </c>
      <c r="BK220" s="154">
        <f>ROUND(I220*H220,2)</f>
        <v>0</v>
      </c>
      <c r="BL220" s="17" t="s">
        <v>141</v>
      </c>
      <c r="BM220" s="153" t="s">
        <v>289</v>
      </c>
    </row>
    <row r="221" spans="1:65" s="2" customFormat="1" ht="33" customHeight="1">
      <c r="A221" s="29"/>
      <c r="B221" s="141"/>
      <c r="C221" s="142" t="s">
        <v>290</v>
      </c>
      <c r="D221" s="142" t="s">
        <v>137</v>
      </c>
      <c r="E221" s="143" t="s">
        <v>291</v>
      </c>
      <c r="F221" s="144" t="s">
        <v>292</v>
      </c>
      <c r="G221" s="145" t="s">
        <v>140</v>
      </c>
      <c r="H221" s="146">
        <v>586</v>
      </c>
      <c r="I221" s="147"/>
      <c r="J221" s="147">
        <f>ROUND(I221*H221,2)</f>
        <v>0</v>
      </c>
      <c r="K221" s="148"/>
      <c r="L221" s="30"/>
      <c r="M221" s="149" t="s">
        <v>1</v>
      </c>
      <c r="N221" s="150" t="s">
        <v>39</v>
      </c>
      <c r="O221" s="151">
        <v>2E-3</v>
      </c>
      <c r="P221" s="151">
        <f>O221*H221</f>
        <v>1.1719999999999999</v>
      </c>
      <c r="Q221" s="151">
        <v>0</v>
      </c>
      <c r="R221" s="151">
        <f>Q221*H221</f>
        <v>0</v>
      </c>
      <c r="S221" s="151">
        <v>0</v>
      </c>
      <c r="T221" s="152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3" t="s">
        <v>141</v>
      </c>
      <c r="AT221" s="153" t="s">
        <v>137</v>
      </c>
      <c r="AU221" s="153" t="s">
        <v>84</v>
      </c>
      <c r="AY221" s="17" t="s">
        <v>135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7" t="s">
        <v>82</v>
      </c>
      <c r="BK221" s="154">
        <f>ROUND(I221*H221,2)</f>
        <v>0</v>
      </c>
      <c r="BL221" s="17" t="s">
        <v>141</v>
      </c>
      <c r="BM221" s="153" t="s">
        <v>293</v>
      </c>
    </row>
    <row r="222" spans="1:65" s="13" customFormat="1">
      <c r="B222" s="155"/>
      <c r="D222" s="156" t="s">
        <v>143</v>
      </c>
      <c r="E222" s="157" t="s">
        <v>1</v>
      </c>
      <c r="F222" s="158" t="s">
        <v>144</v>
      </c>
      <c r="H222" s="159">
        <v>586</v>
      </c>
      <c r="L222" s="155"/>
      <c r="M222" s="160"/>
      <c r="N222" s="161"/>
      <c r="O222" s="161"/>
      <c r="P222" s="161"/>
      <c r="Q222" s="161"/>
      <c r="R222" s="161"/>
      <c r="S222" s="161"/>
      <c r="T222" s="162"/>
      <c r="AT222" s="157" t="s">
        <v>143</v>
      </c>
      <c r="AU222" s="157" t="s">
        <v>84</v>
      </c>
      <c r="AV222" s="13" t="s">
        <v>84</v>
      </c>
      <c r="AW222" s="13" t="s">
        <v>30</v>
      </c>
      <c r="AX222" s="13" t="s">
        <v>82</v>
      </c>
      <c r="AY222" s="157" t="s">
        <v>135</v>
      </c>
    </row>
    <row r="223" spans="1:65" s="2" customFormat="1" ht="24.15" customHeight="1">
      <c r="A223" s="29"/>
      <c r="B223" s="141"/>
      <c r="C223" s="142" t="s">
        <v>294</v>
      </c>
      <c r="D223" s="142" t="s">
        <v>137</v>
      </c>
      <c r="E223" s="143" t="s">
        <v>295</v>
      </c>
      <c r="F223" s="144" t="s">
        <v>296</v>
      </c>
      <c r="G223" s="145" t="s">
        <v>233</v>
      </c>
      <c r="H223" s="146">
        <v>1.4999999999999999E-2</v>
      </c>
      <c r="I223" s="147"/>
      <c r="J223" s="147">
        <f>ROUND(I223*H223,2)</f>
        <v>0</v>
      </c>
      <c r="K223" s="148"/>
      <c r="L223" s="30"/>
      <c r="M223" s="149" t="s">
        <v>1</v>
      </c>
      <c r="N223" s="150" t="s">
        <v>39</v>
      </c>
      <c r="O223" s="151">
        <v>21.428999999999998</v>
      </c>
      <c r="P223" s="151">
        <f>O223*H223</f>
        <v>0.32143499999999997</v>
      </c>
      <c r="Q223" s="151">
        <v>0</v>
      </c>
      <c r="R223" s="151">
        <f>Q223*H223</f>
        <v>0</v>
      </c>
      <c r="S223" s="151">
        <v>0</v>
      </c>
      <c r="T223" s="152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3" t="s">
        <v>141</v>
      </c>
      <c r="AT223" s="153" t="s">
        <v>137</v>
      </c>
      <c r="AU223" s="153" t="s">
        <v>84</v>
      </c>
      <c r="AY223" s="17" t="s">
        <v>135</v>
      </c>
      <c r="BE223" s="154">
        <f>IF(N223="základní",J223,0)</f>
        <v>0</v>
      </c>
      <c r="BF223" s="154">
        <f>IF(N223="snížená",J223,0)</f>
        <v>0</v>
      </c>
      <c r="BG223" s="154">
        <f>IF(N223="zákl. přenesená",J223,0)</f>
        <v>0</v>
      </c>
      <c r="BH223" s="154">
        <f>IF(N223="sníž. přenesená",J223,0)</f>
        <v>0</v>
      </c>
      <c r="BI223" s="154">
        <f>IF(N223="nulová",J223,0)</f>
        <v>0</v>
      </c>
      <c r="BJ223" s="17" t="s">
        <v>82</v>
      </c>
      <c r="BK223" s="154">
        <f>ROUND(I223*H223,2)</f>
        <v>0</v>
      </c>
      <c r="BL223" s="17" t="s">
        <v>141</v>
      </c>
      <c r="BM223" s="153" t="s">
        <v>297</v>
      </c>
    </row>
    <row r="224" spans="1:65" s="13" customFormat="1">
      <c r="B224" s="155"/>
      <c r="D224" s="156" t="s">
        <v>143</v>
      </c>
      <c r="E224" s="157" t="s">
        <v>1</v>
      </c>
      <c r="F224" s="158" t="s">
        <v>298</v>
      </c>
      <c r="H224" s="159">
        <v>1.4999999999999999E-2</v>
      </c>
      <c r="L224" s="155"/>
      <c r="M224" s="160"/>
      <c r="N224" s="161"/>
      <c r="O224" s="161"/>
      <c r="P224" s="161"/>
      <c r="Q224" s="161"/>
      <c r="R224" s="161"/>
      <c r="S224" s="161"/>
      <c r="T224" s="162"/>
      <c r="AT224" s="157" t="s">
        <v>143</v>
      </c>
      <c r="AU224" s="157" t="s">
        <v>84</v>
      </c>
      <c r="AV224" s="13" t="s">
        <v>84</v>
      </c>
      <c r="AW224" s="13" t="s">
        <v>30</v>
      </c>
      <c r="AX224" s="13" t="s">
        <v>82</v>
      </c>
      <c r="AY224" s="157" t="s">
        <v>135</v>
      </c>
    </row>
    <row r="225" spans="1:65" s="2" customFormat="1" ht="16.5" customHeight="1">
      <c r="A225" s="29"/>
      <c r="B225" s="141"/>
      <c r="C225" s="176" t="s">
        <v>299</v>
      </c>
      <c r="D225" s="176" t="s">
        <v>247</v>
      </c>
      <c r="E225" s="177" t="s">
        <v>300</v>
      </c>
      <c r="F225" s="178" t="s">
        <v>301</v>
      </c>
      <c r="G225" s="179" t="s">
        <v>259</v>
      </c>
      <c r="H225" s="180">
        <v>15</v>
      </c>
      <c r="I225" s="181"/>
      <c r="J225" s="181">
        <f>ROUND(I225*H225,2)</f>
        <v>0</v>
      </c>
      <c r="K225" s="182"/>
      <c r="L225" s="183"/>
      <c r="M225" s="184" t="s">
        <v>1</v>
      </c>
      <c r="N225" s="185" t="s">
        <v>39</v>
      </c>
      <c r="O225" s="151">
        <v>0</v>
      </c>
      <c r="P225" s="151">
        <f>O225*H225</f>
        <v>0</v>
      </c>
      <c r="Q225" s="151">
        <v>1E-3</v>
      </c>
      <c r="R225" s="151">
        <f>Q225*H225</f>
        <v>1.4999999999999999E-2</v>
      </c>
      <c r="S225" s="151">
        <v>0</v>
      </c>
      <c r="T225" s="152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3" t="s">
        <v>172</v>
      </c>
      <c r="AT225" s="153" t="s">
        <v>247</v>
      </c>
      <c r="AU225" s="153" t="s">
        <v>84</v>
      </c>
      <c r="AY225" s="17" t="s">
        <v>135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7" t="s">
        <v>82</v>
      </c>
      <c r="BK225" s="154">
        <f>ROUND(I225*H225,2)</f>
        <v>0</v>
      </c>
      <c r="BL225" s="17" t="s">
        <v>141</v>
      </c>
      <c r="BM225" s="153" t="s">
        <v>302</v>
      </c>
    </row>
    <row r="226" spans="1:65" s="13" customFormat="1">
      <c r="B226" s="155"/>
      <c r="D226" s="156" t="s">
        <v>143</v>
      </c>
      <c r="F226" s="158" t="s">
        <v>303</v>
      </c>
      <c r="H226" s="159">
        <v>15</v>
      </c>
      <c r="L226" s="155"/>
      <c r="M226" s="160"/>
      <c r="N226" s="161"/>
      <c r="O226" s="161"/>
      <c r="P226" s="161"/>
      <c r="Q226" s="161"/>
      <c r="R226" s="161"/>
      <c r="S226" s="161"/>
      <c r="T226" s="162"/>
      <c r="AT226" s="157" t="s">
        <v>143</v>
      </c>
      <c r="AU226" s="157" t="s">
        <v>84</v>
      </c>
      <c r="AV226" s="13" t="s">
        <v>84</v>
      </c>
      <c r="AW226" s="13" t="s">
        <v>3</v>
      </c>
      <c r="AX226" s="13" t="s">
        <v>82</v>
      </c>
      <c r="AY226" s="157" t="s">
        <v>135</v>
      </c>
    </row>
    <row r="227" spans="1:65" s="2" customFormat="1" ht="16.5" customHeight="1">
      <c r="A227" s="29"/>
      <c r="B227" s="141"/>
      <c r="C227" s="142" t="s">
        <v>304</v>
      </c>
      <c r="D227" s="142" t="s">
        <v>137</v>
      </c>
      <c r="E227" s="143" t="s">
        <v>305</v>
      </c>
      <c r="F227" s="144" t="s">
        <v>306</v>
      </c>
      <c r="G227" s="145" t="s">
        <v>140</v>
      </c>
      <c r="H227" s="146">
        <v>586</v>
      </c>
      <c r="I227" s="147"/>
      <c r="J227" s="147">
        <f>ROUND(I227*H227,2)</f>
        <v>0</v>
      </c>
      <c r="K227" s="148"/>
      <c r="L227" s="30"/>
      <c r="M227" s="149" t="s">
        <v>1</v>
      </c>
      <c r="N227" s="150" t="s">
        <v>39</v>
      </c>
      <c r="O227" s="151">
        <v>2E-3</v>
      </c>
      <c r="P227" s="151">
        <f>O227*H227</f>
        <v>1.1719999999999999</v>
      </c>
      <c r="Q227" s="151">
        <v>0</v>
      </c>
      <c r="R227" s="151">
        <f>Q227*H227</f>
        <v>0</v>
      </c>
      <c r="S227" s="151">
        <v>0</v>
      </c>
      <c r="T227" s="152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3" t="s">
        <v>141</v>
      </c>
      <c r="AT227" s="153" t="s">
        <v>137</v>
      </c>
      <c r="AU227" s="153" t="s">
        <v>84</v>
      </c>
      <c r="AY227" s="17" t="s">
        <v>135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7" t="s">
        <v>82</v>
      </c>
      <c r="BK227" s="154">
        <f>ROUND(I227*H227,2)</f>
        <v>0</v>
      </c>
      <c r="BL227" s="17" t="s">
        <v>141</v>
      </c>
      <c r="BM227" s="153" t="s">
        <v>307</v>
      </c>
    </row>
    <row r="228" spans="1:65" s="13" customFormat="1">
      <c r="B228" s="155"/>
      <c r="D228" s="156" t="s">
        <v>143</v>
      </c>
      <c r="E228" s="157" t="s">
        <v>1</v>
      </c>
      <c r="F228" s="158" t="s">
        <v>144</v>
      </c>
      <c r="H228" s="159">
        <v>586</v>
      </c>
      <c r="L228" s="155"/>
      <c r="M228" s="160"/>
      <c r="N228" s="161"/>
      <c r="O228" s="161"/>
      <c r="P228" s="161"/>
      <c r="Q228" s="161"/>
      <c r="R228" s="161"/>
      <c r="S228" s="161"/>
      <c r="T228" s="162"/>
      <c r="AT228" s="157" t="s">
        <v>143</v>
      </c>
      <c r="AU228" s="157" t="s">
        <v>84</v>
      </c>
      <c r="AV228" s="13" t="s">
        <v>84</v>
      </c>
      <c r="AW228" s="13" t="s">
        <v>30</v>
      </c>
      <c r="AX228" s="13" t="s">
        <v>82</v>
      </c>
      <c r="AY228" s="157" t="s">
        <v>135</v>
      </c>
    </row>
    <row r="229" spans="1:65" s="2" customFormat="1" ht="16.5" customHeight="1">
      <c r="A229" s="29"/>
      <c r="B229" s="141"/>
      <c r="C229" s="142" t="s">
        <v>308</v>
      </c>
      <c r="D229" s="142" t="s">
        <v>137</v>
      </c>
      <c r="E229" s="143" t="s">
        <v>309</v>
      </c>
      <c r="F229" s="144" t="s">
        <v>310</v>
      </c>
      <c r="G229" s="145" t="s">
        <v>175</v>
      </c>
      <c r="H229" s="146">
        <v>1.1719999999999999</v>
      </c>
      <c r="I229" s="147"/>
      <c r="J229" s="147">
        <f>ROUND(I229*H229,2)</f>
        <v>0</v>
      </c>
      <c r="K229" s="148"/>
      <c r="L229" s="30"/>
      <c r="M229" s="149" t="s">
        <v>1</v>
      </c>
      <c r="N229" s="150" t="s">
        <v>39</v>
      </c>
      <c r="O229" s="151">
        <v>0.26100000000000001</v>
      </c>
      <c r="P229" s="151">
        <f>O229*H229</f>
        <v>0.305892</v>
      </c>
      <c r="Q229" s="151">
        <v>0</v>
      </c>
      <c r="R229" s="151">
        <f>Q229*H229</f>
        <v>0</v>
      </c>
      <c r="S229" s="151">
        <v>0</v>
      </c>
      <c r="T229" s="152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3" t="s">
        <v>141</v>
      </c>
      <c r="AT229" s="153" t="s">
        <v>137</v>
      </c>
      <c r="AU229" s="153" t="s">
        <v>84</v>
      </c>
      <c r="AY229" s="17" t="s">
        <v>135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7" t="s">
        <v>82</v>
      </c>
      <c r="BK229" s="154">
        <f>ROUND(I229*H229,2)</f>
        <v>0</v>
      </c>
      <c r="BL229" s="17" t="s">
        <v>141</v>
      </c>
      <c r="BM229" s="153" t="s">
        <v>311</v>
      </c>
    </row>
    <row r="230" spans="1:65" s="13" customFormat="1">
      <c r="B230" s="155"/>
      <c r="D230" s="156" t="s">
        <v>143</v>
      </c>
      <c r="E230" s="157" t="s">
        <v>1</v>
      </c>
      <c r="F230" s="158" t="s">
        <v>312</v>
      </c>
      <c r="H230" s="159">
        <v>1.1719999999999999</v>
      </c>
      <c r="L230" s="155"/>
      <c r="M230" s="160"/>
      <c r="N230" s="161"/>
      <c r="O230" s="161"/>
      <c r="P230" s="161"/>
      <c r="Q230" s="161"/>
      <c r="R230" s="161"/>
      <c r="S230" s="161"/>
      <c r="T230" s="162"/>
      <c r="AT230" s="157" t="s">
        <v>143</v>
      </c>
      <c r="AU230" s="157" t="s">
        <v>84</v>
      </c>
      <c r="AV230" s="13" t="s">
        <v>84</v>
      </c>
      <c r="AW230" s="13" t="s">
        <v>30</v>
      </c>
      <c r="AX230" s="13" t="s">
        <v>82</v>
      </c>
      <c r="AY230" s="157" t="s">
        <v>135</v>
      </c>
    </row>
    <row r="231" spans="1:65" s="2" customFormat="1" ht="21.75" customHeight="1">
      <c r="A231" s="29"/>
      <c r="B231" s="141"/>
      <c r="C231" s="142" t="s">
        <v>313</v>
      </c>
      <c r="D231" s="142" t="s">
        <v>137</v>
      </c>
      <c r="E231" s="143" t="s">
        <v>314</v>
      </c>
      <c r="F231" s="144" t="s">
        <v>315</v>
      </c>
      <c r="G231" s="145" t="s">
        <v>175</v>
      </c>
      <c r="H231" s="146">
        <v>1.1719999999999999</v>
      </c>
      <c r="I231" s="147"/>
      <c r="J231" s="147">
        <f>ROUND(I231*H231,2)</f>
        <v>0</v>
      </c>
      <c r="K231" s="148"/>
      <c r="L231" s="30"/>
      <c r="M231" s="149" t="s">
        <v>1</v>
      </c>
      <c r="N231" s="150" t="s">
        <v>39</v>
      </c>
      <c r="O231" s="151">
        <v>0.45200000000000001</v>
      </c>
      <c r="P231" s="151">
        <f>O231*H231</f>
        <v>0.52974399999999999</v>
      </c>
      <c r="Q231" s="151">
        <v>0</v>
      </c>
      <c r="R231" s="151">
        <f>Q231*H231</f>
        <v>0</v>
      </c>
      <c r="S231" s="151">
        <v>0</v>
      </c>
      <c r="T231" s="152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3" t="s">
        <v>141</v>
      </c>
      <c r="AT231" s="153" t="s">
        <v>137</v>
      </c>
      <c r="AU231" s="153" t="s">
        <v>84</v>
      </c>
      <c r="AY231" s="17" t="s">
        <v>135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17" t="s">
        <v>82</v>
      </c>
      <c r="BK231" s="154">
        <f>ROUND(I231*H231,2)</f>
        <v>0</v>
      </c>
      <c r="BL231" s="17" t="s">
        <v>141</v>
      </c>
      <c r="BM231" s="153" t="s">
        <v>316</v>
      </c>
    </row>
    <row r="232" spans="1:65" s="13" customFormat="1">
      <c r="B232" s="155"/>
      <c r="D232" s="156" t="s">
        <v>143</v>
      </c>
      <c r="E232" s="157" t="s">
        <v>1</v>
      </c>
      <c r="F232" s="158" t="s">
        <v>312</v>
      </c>
      <c r="H232" s="159">
        <v>1.1719999999999999</v>
      </c>
      <c r="L232" s="155"/>
      <c r="M232" s="160"/>
      <c r="N232" s="161"/>
      <c r="O232" s="161"/>
      <c r="P232" s="161"/>
      <c r="Q232" s="161"/>
      <c r="R232" s="161"/>
      <c r="S232" s="161"/>
      <c r="T232" s="162"/>
      <c r="AT232" s="157" t="s">
        <v>143</v>
      </c>
      <c r="AU232" s="157" t="s">
        <v>84</v>
      </c>
      <c r="AV232" s="13" t="s">
        <v>84</v>
      </c>
      <c r="AW232" s="13" t="s">
        <v>30</v>
      </c>
      <c r="AX232" s="13" t="s">
        <v>74</v>
      </c>
      <c r="AY232" s="157" t="s">
        <v>135</v>
      </c>
    </row>
    <row r="233" spans="1:65" s="14" customFormat="1">
      <c r="B233" s="163"/>
      <c r="D233" s="156" t="s">
        <v>143</v>
      </c>
      <c r="E233" s="164" t="s">
        <v>1</v>
      </c>
      <c r="F233" s="165" t="s">
        <v>184</v>
      </c>
      <c r="H233" s="166">
        <v>1.1719999999999999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143</v>
      </c>
      <c r="AU233" s="164" t="s">
        <v>84</v>
      </c>
      <c r="AV233" s="14" t="s">
        <v>141</v>
      </c>
      <c r="AW233" s="14" t="s">
        <v>30</v>
      </c>
      <c r="AX233" s="14" t="s">
        <v>82</v>
      </c>
      <c r="AY233" s="164" t="s">
        <v>135</v>
      </c>
    </row>
    <row r="234" spans="1:65" s="12" customFormat="1" ht="22.8" customHeight="1">
      <c r="B234" s="129"/>
      <c r="D234" s="130" t="s">
        <v>73</v>
      </c>
      <c r="E234" s="139" t="s">
        <v>84</v>
      </c>
      <c r="F234" s="139" t="s">
        <v>317</v>
      </c>
      <c r="J234" s="140">
        <f>BK234</f>
        <v>0</v>
      </c>
      <c r="L234" s="129"/>
      <c r="M234" s="133"/>
      <c r="N234" s="134"/>
      <c r="O234" s="134"/>
      <c r="P234" s="135">
        <f>SUM(P235:P252)</f>
        <v>7.754351999999999</v>
      </c>
      <c r="Q234" s="134"/>
      <c r="R234" s="135">
        <f>SUM(R235:R252)</f>
        <v>30.552943559999996</v>
      </c>
      <c r="S234" s="134"/>
      <c r="T234" s="136">
        <f>SUM(T235:T252)</f>
        <v>0</v>
      </c>
      <c r="AR234" s="130" t="s">
        <v>82</v>
      </c>
      <c r="AT234" s="137" t="s">
        <v>73</v>
      </c>
      <c r="AU234" s="137" t="s">
        <v>82</v>
      </c>
      <c r="AY234" s="130" t="s">
        <v>135</v>
      </c>
      <c r="BK234" s="138">
        <f>SUM(BK235:BK252)</f>
        <v>0</v>
      </c>
    </row>
    <row r="235" spans="1:65" s="2" customFormat="1" ht="16.5" customHeight="1">
      <c r="A235" s="29"/>
      <c r="B235" s="141"/>
      <c r="C235" s="142" t="s">
        <v>318</v>
      </c>
      <c r="D235" s="142" t="s">
        <v>137</v>
      </c>
      <c r="E235" s="143" t="s">
        <v>319</v>
      </c>
      <c r="F235" s="144" t="s">
        <v>320</v>
      </c>
      <c r="G235" s="145" t="s">
        <v>175</v>
      </c>
      <c r="H235" s="146">
        <v>6.444</v>
      </c>
      <c r="I235" s="147"/>
      <c r="J235" s="147">
        <f>ROUND(I235*H235,2)</f>
        <v>0</v>
      </c>
      <c r="K235" s="148"/>
      <c r="L235" s="30"/>
      <c r="M235" s="149" t="s">
        <v>1</v>
      </c>
      <c r="N235" s="150" t="s">
        <v>39</v>
      </c>
      <c r="O235" s="151">
        <v>0.58399999999999996</v>
      </c>
      <c r="P235" s="151">
        <f>O235*H235</f>
        <v>3.7632959999999995</v>
      </c>
      <c r="Q235" s="151">
        <v>2.3010199999999998</v>
      </c>
      <c r="R235" s="151">
        <f>Q235*H235</f>
        <v>14.827772879999999</v>
      </c>
      <c r="S235" s="151">
        <v>0</v>
      </c>
      <c r="T235" s="152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3" t="s">
        <v>141</v>
      </c>
      <c r="AT235" s="153" t="s">
        <v>137</v>
      </c>
      <c r="AU235" s="153" t="s">
        <v>84</v>
      </c>
      <c r="AY235" s="17" t="s">
        <v>135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7" t="s">
        <v>82</v>
      </c>
      <c r="BK235" s="154">
        <f>ROUND(I235*H235,2)</f>
        <v>0</v>
      </c>
      <c r="BL235" s="17" t="s">
        <v>141</v>
      </c>
      <c r="BM235" s="153" t="s">
        <v>321</v>
      </c>
    </row>
    <row r="236" spans="1:65" s="13" customFormat="1">
      <c r="B236" s="155"/>
      <c r="D236" s="156" t="s">
        <v>143</v>
      </c>
      <c r="E236" s="157" t="s">
        <v>1</v>
      </c>
      <c r="F236" s="158" t="s">
        <v>322</v>
      </c>
      <c r="H236" s="159">
        <v>1.296</v>
      </c>
      <c r="L236" s="155"/>
      <c r="M236" s="160"/>
      <c r="N236" s="161"/>
      <c r="O236" s="161"/>
      <c r="P236" s="161"/>
      <c r="Q236" s="161"/>
      <c r="R236" s="161"/>
      <c r="S236" s="161"/>
      <c r="T236" s="162"/>
      <c r="AT236" s="157" t="s">
        <v>143</v>
      </c>
      <c r="AU236" s="157" t="s">
        <v>84</v>
      </c>
      <c r="AV236" s="13" t="s">
        <v>84</v>
      </c>
      <c r="AW236" s="13" t="s">
        <v>30</v>
      </c>
      <c r="AX236" s="13" t="s">
        <v>74</v>
      </c>
      <c r="AY236" s="157" t="s">
        <v>135</v>
      </c>
    </row>
    <row r="237" spans="1:65" s="13" customFormat="1">
      <c r="B237" s="155"/>
      <c r="D237" s="156" t="s">
        <v>143</v>
      </c>
      <c r="E237" s="157" t="s">
        <v>1</v>
      </c>
      <c r="F237" s="158" t="s">
        <v>323</v>
      </c>
      <c r="H237" s="159">
        <v>3.0960000000000001</v>
      </c>
      <c r="L237" s="155"/>
      <c r="M237" s="160"/>
      <c r="N237" s="161"/>
      <c r="O237" s="161"/>
      <c r="P237" s="161"/>
      <c r="Q237" s="161"/>
      <c r="R237" s="161"/>
      <c r="S237" s="161"/>
      <c r="T237" s="162"/>
      <c r="AT237" s="157" t="s">
        <v>143</v>
      </c>
      <c r="AU237" s="157" t="s">
        <v>84</v>
      </c>
      <c r="AV237" s="13" t="s">
        <v>84</v>
      </c>
      <c r="AW237" s="13" t="s">
        <v>30</v>
      </c>
      <c r="AX237" s="13" t="s">
        <v>74</v>
      </c>
      <c r="AY237" s="157" t="s">
        <v>135</v>
      </c>
    </row>
    <row r="238" spans="1:65" s="13" customFormat="1">
      <c r="B238" s="155"/>
      <c r="D238" s="156" t="s">
        <v>143</v>
      </c>
      <c r="E238" s="157" t="s">
        <v>1</v>
      </c>
      <c r="F238" s="158" t="s">
        <v>324</v>
      </c>
      <c r="H238" s="159">
        <v>2.052</v>
      </c>
      <c r="L238" s="155"/>
      <c r="M238" s="160"/>
      <c r="N238" s="161"/>
      <c r="O238" s="161"/>
      <c r="P238" s="161"/>
      <c r="Q238" s="161"/>
      <c r="R238" s="161"/>
      <c r="S238" s="161"/>
      <c r="T238" s="162"/>
      <c r="AT238" s="157" t="s">
        <v>143</v>
      </c>
      <c r="AU238" s="157" t="s">
        <v>84</v>
      </c>
      <c r="AV238" s="13" t="s">
        <v>84</v>
      </c>
      <c r="AW238" s="13" t="s">
        <v>30</v>
      </c>
      <c r="AX238" s="13" t="s">
        <v>74</v>
      </c>
      <c r="AY238" s="157" t="s">
        <v>135</v>
      </c>
    </row>
    <row r="239" spans="1:65" s="14" customFormat="1">
      <c r="B239" s="163"/>
      <c r="D239" s="156" t="s">
        <v>143</v>
      </c>
      <c r="E239" s="164" t="s">
        <v>1</v>
      </c>
      <c r="F239" s="165" t="s">
        <v>184</v>
      </c>
      <c r="H239" s="166">
        <v>6.444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143</v>
      </c>
      <c r="AU239" s="164" t="s">
        <v>84</v>
      </c>
      <c r="AV239" s="14" t="s">
        <v>141</v>
      </c>
      <c r="AW239" s="14" t="s">
        <v>30</v>
      </c>
      <c r="AX239" s="14" t="s">
        <v>82</v>
      </c>
      <c r="AY239" s="164" t="s">
        <v>135</v>
      </c>
    </row>
    <row r="240" spans="1:65" s="2" customFormat="1" ht="16.5" customHeight="1">
      <c r="A240" s="29"/>
      <c r="B240" s="141"/>
      <c r="C240" s="142" t="s">
        <v>325</v>
      </c>
      <c r="D240" s="142" t="s">
        <v>137</v>
      </c>
      <c r="E240" s="143" t="s">
        <v>326</v>
      </c>
      <c r="F240" s="144" t="s">
        <v>327</v>
      </c>
      <c r="G240" s="145" t="s">
        <v>175</v>
      </c>
      <c r="H240" s="146">
        <v>6.8339999999999996</v>
      </c>
      <c r="I240" s="147"/>
      <c r="J240" s="147">
        <f>ROUND(I240*H240,2)</f>
        <v>0</v>
      </c>
      <c r="K240" s="148"/>
      <c r="L240" s="30"/>
      <c r="M240" s="149" t="s">
        <v>1</v>
      </c>
      <c r="N240" s="150" t="s">
        <v>39</v>
      </c>
      <c r="O240" s="151">
        <v>0.58399999999999996</v>
      </c>
      <c r="P240" s="151">
        <f>O240*H240</f>
        <v>3.9910559999999995</v>
      </c>
      <c r="Q240" s="151">
        <v>2.3010199999999998</v>
      </c>
      <c r="R240" s="151">
        <f>Q240*H240</f>
        <v>15.725170679999998</v>
      </c>
      <c r="S240" s="151">
        <v>0</v>
      </c>
      <c r="T240" s="152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3" t="s">
        <v>141</v>
      </c>
      <c r="AT240" s="153" t="s">
        <v>137</v>
      </c>
      <c r="AU240" s="153" t="s">
        <v>84</v>
      </c>
      <c r="AY240" s="17" t="s">
        <v>135</v>
      </c>
      <c r="BE240" s="154">
        <f>IF(N240="základní",J240,0)</f>
        <v>0</v>
      </c>
      <c r="BF240" s="154">
        <f>IF(N240="snížená",J240,0)</f>
        <v>0</v>
      </c>
      <c r="BG240" s="154">
        <f>IF(N240="zákl. přenesená",J240,0)</f>
        <v>0</v>
      </c>
      <c r="BH240" s="154">
        <f>IF(N240="sníž. přenesená",J240,0)</f>
        <v>0</v>
      </c>
      <c r="BI240" s="154">
        <f>IF(N240="nulová",J240,0)</f>
        <v>0</v>
      </c>
      <c r="BJ240" s="17" t="s">
        <v>82</v>
      </c>
      <c r="BK240" s="154">
        <f>ROUND(I240*H240,2)</f>
        <v>0</v>
      </c>
      <c r="BL240" s="17" t="s">
        <v>141</v>
      </c>
      <c r="BM240" s="153" t="s">
        <v>328</v>
      </c>
    </row>
    <row r="241" spans="1:65" s="15" customFormat="1">
      <c r="B241" s="170"/>
      <c r="D241" s="156" t="s">
        <v>143</v>
      </c>
      <c r="E241" s="171" t="s">
        <v>1</v>
      </c>
      <c r="F241" s="172" t="s">
        <v>210</v>
      </c>
      <c r="H241" s="171" t="s">
        <v>1</v>
      </c>
      <c r="L241" s="170"/>
      <c r="M241" s="173"/>
      <c r="N241" s="174"/>
      <c r="O241" s="174"/>
      <c r="P241" s="174"/>
      <c r="Q241" s="174"/>
      <c r="R241" s="174"/>
      <c r="S241" s="174"/>
      <c r="T241" s="175"/>
      <c r="AT241" s="171" t="s">
        <v>143</v>
      </c>
      <c r="AU241" s="171" t="s">
        <v>84</v>
      </c>
      <c r="AV241" s="15" t="s">
        <v>82</v>
      </c>
      <c r="AW241" s="15" t="s">
        <v>30</v>
      </c>
      <c r="AX241" s="15" t="s">
        <v>74</v>
      </c>
      <c r="AY241" s="171" t="s">
        <v>135</v>
      </c>
    </row>
    <row r="242" spans="1:65" s="13" customFormat="1">
      <c r="B242" s="155"/>
      <c r="D242" s="156" t="s">
        <v>143</v>
      </c>
      <c r="E242" s="157" t="s">
        <v>1</v>
      </c>
      <c r="F242" s="158" t="s">
        <v>329</v>
      </c>
      <c r="H242" s="159">
        <v>1.583</v>
      </c>
      <c r="L242" s="155"/>
      <c r="M242" s="160"/>
      <c r="N242" s="161"/>
      <c r="O242" s="161"/>
      <c r="P242" s="161"/>
      <c r="Q242" s="161"/>
      <c r="R242" s="161"/>
      <c r="S242" s="161"/>
      <c r="T242" s="162"/>
      <c r="AT242" s="157" t="s">
        <v>143</v>
      </c>
      <c r="AU242" s="157" t="s">
        <v>84</v>
      </c>
      <c r="AV242" s="13" t="s">
        <v>84</v>
      </c>
      <c r="AW242" s="13" t="s">
        <v>30</v>
      </c>
      <c r="AX242" s="13" t="s">
        <v>74</v>
      </c>
      <c r="AY242" s="157" t="s">
        <v>135</v>
      </c>
    </row>
    <row r="243" spans="1:65" s="13" customFormat="1">
      <c r="B243" s="155"/>
      <c r="D243" s="156" t="s">
        <v>143</v>
      </c>
      <c r="E243" s="157" t="s">
        <v>1</v>
      </c>
      <c r="F243" s="158" t="s">
        <v>330</v>
      </c>
      <c r="H243" s="159">
        <v>2.0350000000000001</v>
      </c>
      <c r="L243" s="155"/>
      <c r="M243" s="160"/>
      <c r="N243" s="161"/>
      <c r="O243" s="161"/>
      <c r="P243" s="161"/>
      <c r="Q243" s="161"/>
      <c r="R243" s="161"/>
      <c r="S243" s="161"/>
      <c r="T243" s="162"/>
      <c r="AT243" s="157" t="s">
        <v>143</v>
      </c>
      <c r="AU243" s="157" t="s">
        <v>84</v>
      </c>
      <c r="AV243" s="13" t="s">
        <v>84</v>
      </c>
      <c r="AW243" s="13" t="s">
        <v>30</v>
      </c>
      <c r="AX243" s="13" t="s">
        <v>74</v>
      </c>
      <c r="AY243" s="157" t="s">
        <v>135</v>
      </c>
    </row>
    <row r="244" spans="1:65" s="13" customFormat="1">
      <c r="B244" s="155"/>
      <c r="D244" s="156" t="s">
        <v>143</v>
      </c>
      <c r="E244" s="157" t="s">
        <v>1</v>
      </c>
      <c r="F244" s="158" t="s">
        <v>331</v>
      </c>
      <c r="H244" s="159">
        <v>1.583</v>
      </c>
      <c r="L244" s="155"/>
      <c r="M244" s="160"/>
      <c r="N244" s="161"/>
      <c r="O244" s="161"/>
      <c r="P244" s="161"/>
      <c r="Q244" s="161"/>
      <c r="R244" s="161"/>
      <c r="S244" s="161"/>
      <c r="T244" s="162"/>
      <c r="AT244" s="157" t="s">
        <v>143</v>
      </c>
      <c r="AU244" s="157" t="s">
        <v>84</v>
      </c>
      <c r="AV244" s="13" t="s">
        <v>84</v>
      </c>
      <c r="AW244" s="13" t="s">
        <v>30</v>
      </c>
      <c r="AX244" s="13" t="s">
        <v>74</v>
      </c>
      <c r="AY244" s="157" t="s">
        <v>135</v>
      </c>
    </row>
    <row r="245" spans="1:65" s="13" customFormat="1">
      <c r="B245" s="155"/>
      <c r="D245" s="156" t="s">
        <v>143</v>
      </c>
      <c r="E245" s="157" t="s">
        <v>1</v>
      </c>
      <c r="F245" s="158" t="s">
        <v>332</v>
      </c>
      <c r="H245" s="159">
        <v>0.45200000000000001</v>
      </c>
      <c r="L245" s="155"/>
      <c r="M245" s="160"/>
      <c r="N245" s="161"/>
      <c r="O245" s="161"/>
      <c r="P245" s="161"/>
      <c r="Q245" s="161"/>
      <c r="R245" s="161"/>
      <c r="S245" s="161"/>
      <c r="T245" s="162"/>
      <c r="AT245" s="157" t="s">
        <v>143</v>
      </c>
      <c r="AU245" s="157" t="s">
        <v>84</v>
      </c>
      <c r="AV245" s="13" t="s">
        <v>84</v>
      </c>
      <c r="AW245" s="13" t="s">
        <v>30</v>
      </c>
      <c r="AX245" s="13" t="s">
        <v>74</v>
      </c>
      <c r="AY245" s="157" t="s">
        <v>135</v>
      </c>
    </row>
    <row r="246" spans="1:65" s="13" customFormat="1">
      <c r="B246" s="155"/>
      <c r="D246" s="156" t="s">
        <v>143</v>
      </c>
      <c r="E246" s="157" t="s">
        <v>1</v>
      </c>
      <c r="F246" s="158" t="s">
        <v>333</v>
      </c>
      <c r="H246" s="159">
        <v>0.22600000000000001</v>
      </c>
      <c r="L246" s="155"/>
      <c r="M246" s="160"/>
      <c r="N246" s="161"/>
      <c r="O246" s="161"/>
      <c r="P246" s="161"/>
      <c r="Q246" s="161"/>
      <c r="R246" s="161"/>
      <c r="S246" s="161"/>
      <c r="T246" s="162"/>
      <c r="AT246" s="157" t="s">
        <v>143</v>
      </c>
      <c r="AU246" s="157" t="s">
        <v>84</v>
      </c>
      <c r="AV246" s="13" t="s">
        <v>84</v>
      </c>
      <c r="AW246" s="13" t="s">
        <v>30</v>
      </c>
      <c r="AX246" s="13" t="s">
        <v>74</v>
      </c>
      <c r="AY246" s="157" t="s">
        <v>135</v>
      </c>
    </row>
    <row r="247" spans="1:65" s="13" customFormat="1">
      <c r="B247" s="155"/>
      <c r="D247" s="156" t="s">
        <v>143</v>
      </c>
      <c r="E247" s="157" t="s">
        <v>1</v>
      </c>
      <c r="F247" s="158" t="s">
        <v>334</v>
      </c>
      <c r="H247" s="159">
        <v>0.22600000000000001</v>
      </c>
      <c r="L247" s="155"/>
      <c r="M247" s="160"/>
      <c r="N247" s="161"/>
      <c r="O247" s="161"/>
      <c r="P247" s="161"/>
      <c r="Q247" s="161"/>
      <c r="R247" s="161"/>
      <c r="S247" s="161"/>
      <c r="T247" s="162"/>
      <c r="AT247" s="157" t="s">
        <v>143</v>
      </c>
      <c r="AU247" s="157" t="s">
        <v>84</v>
      </c>
      <c r="AV247" s="13" t="s">
        <v>84</v>
      </c>
      <c r="AW247" s="13" t="s">
        <v>30</v>
      </c>
      <c r="AX247" s="13" t="s">
        <v>74</v>
      </c>
      <c r="AY247" s="157" t="s">
        <v>135</v>
      </c>
    </row>
    <row r="248" spans="1:65" s="15" customFormat="1">
      <c r="B248" s="170"/>
      <c r="D248" s="156" t="s">
        <v>143</v>
      </c>
      <c r="E248" s="171" t="s">
        <v>1</v>
      </c>
      <c r="F248" s="172" t="s">
        <v>217</v>
      </c>
      <c r="H248" s="171" t="s">
        <v>1</v>
      </c>
      <c r="L248" s="170"/>
      <c r="M248" s="173"/>
      <c r="N248" s="174"/>
      <c r="O248" s="174"/>
      <c r="P248" s="174"/>
      <c r="Q248" s="174"/>
      <c r="R248" s="174"/>
      <c r="S248" s="174"/>
      <c r="T248" s="175"/>
      <c r="AT248" s="171" t="s">
        <v>143</v>
      </c>
      <c r="AU248" s="171" t="s">
        <v>84</v>
      </c>
      <c r="AV248" s="15" t="s">
        <v>82</v>
      </c>
      <c r="AW248" s="15" t="s">
        <v>30</v>
      </c>
      <c r="AX248" s="15" t="s">
        <v>74</v>
      </c>
      <c r="AY248" s="171" t="s">
        <v>135</v>
      </c>
    </row>
    <row r="249" spans="1:65" s="13" customFormat="1">
      <c r="B249" s="155"/>
      <c r="D249" s="156" t="s">
        <v>143</v>
      </c>
      <c r="E249" s="157" t="s">
        <v>1</v>
      </c>
      <c r="F249" s="158" t="s">
        <v>335</v>
      </c>
      <c r="H249" s="159">
        <v>0.24299999999999999</v>
      </c>
      <c r="L249" s="155"/>
      <c r="M249" s="160"/>
      <c r="N249" s="161"/>
      <c r="O249" s="161"/>
      <c r="P249" s="161"/>
      <c r="Q249" s="161"/>
      <c r="R249" s="161"/>
      <c r="S249" s="161"/>
      <c r="T249" s="162"/>
      <c r="AT249" s="157" t="s">
        <v>143</v>
      </c>
      <c r="AU249" s="157" t="s">
        <v>84</v>
      </c>
      <c r="AV249" s="13" t="s">
        <v>84</v>
      </c>
      <c r="AW249" s="13" t="s">
        <v>30</v>
      </c>
      <c r="AX249" s="13" t="s">
        <v>74</v>
      </c>
      <c r="AY249" s="157" t="s">
        <v>135</v>
      </c>
    </row>
    <row r="250" spans="1:65" s="13" customFormat="1">
      <c r="B250" s="155"/>
      <c r="D250" s="156" t="s">
        <v>143</v>
      </c>
      <c r="E250" s="157" t="s">
        <v>1</v>
      </c>
      <c r="F250" s="158" t="s">
        <v>336</v>
      </c>
      <c r="H250" s="159">
        <v>0.24299999999999999</v>
      </c>
      <c r="L250" s="155"/>
      <c r="M250" s="160"/>
      <c r="N250" s="161"/>
      <c r="O250" s="161"/>
      <c r="P250" s="161"/>
      <c r="Q250" s="161"/>
      <c r="R250" s="161"/>
      <c r="S250" s="161"/>
      <c r="T250" s="162"/>
      <c r="AT250" s="157" t="s">
        <v>143</v>
      </c>
      <c r="AU250" s="157" t="s">
        <v>84</v>
      </c>
      <c r="AV250" s="13" t="s">
        <v>84</v>
      </c>
      <c r="AW250" s="13" t="s">
        <v>30</v>
      </c>
      <c r="AX250" s="13" t="s">
        <v>74</v>
      </c>
      <c r="AY250" s="157" t="s">
        <v>135</v>
      </c>
    </row>
    <row r="251" spans="1:65" s="13" customFormat="1">
      <c r="B251" s="155"/>
      <c r="D251" s="156" t="s">
        <v>143</v>
      </c>
      <c r="E251" s="157" t="s">
        <v>1</v>
      </c>
      <c r="F251" s="158" t="s">
        <v>337</v>
      </c>
      <c r="H251" s="159">
        <v>0.24299999999999999</v>
      </c>
      <c r="L251" s="155"/>
      <c r="M251" s="160"/>
      <c r="N251" s="161"/>
      <c r="O251" s="161"/>
      <c r="P251" s="161"/>
      <c r="Q251" s="161"/>
      <c r="R251" s="161"/>
      <c r="S251" s="161"/>
      <c r="T251" s="162"/>
      <c r="AT251" s="157" t="s">
        <v>143</v>
      </c>
      <c r="AU251" s="157" t="s">
        <v>84</v>
      </c>
      <c r="AV251" s="13" t="s">
        <v>84</v>
      </c>
      <c r="AW251" s="13" t="s">
        <v>30</v>
      </c>
      <c r="AX251" s="13" t="s">
        <v>74</v>
      </c>
      <c r="AY251" s="157" t="s">
        <v>135</v>
      </c>
    </row>
    <row r="252" spans="1:65" s="14" customFormat="1">
      <c r="B252" s="163"/>
      <c r="D252" s="156" t="s">
        <v>143</v>
      </c>
      <c r="E252" s="164" t="s">
        <v>1</v>
      </c>
      <c r="F252" s="165" t="s">
        <v>184</v>
      </c>
      <c r="H252" s="166">
        <v>6.8339999999999996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143</v>
      </c>
      <c r="AU252" s="164" t="s">
        <v>84</v>
      </c>
      <c r="AV252" s="14" t="s">
        <v>141</v>
      </c>
      <c r="AW252" s="14" t="s">
        <v>30</v>
      </c>
      <c r="AX252" s="14" t="s">
        <v>82</v>
      </c>
      <c r="AY252" s="164" t="s">
        <v>135</v>
      </c>
    </row>
    <row r="253" spans="1:65" s="12" customFormat="1" ht="22.8" customHeight="1">
      <c r="B253" s="129"/>
      <c r="D253" s="130" t="s">
        <v>73</v>
      </c>
      <c r="E253" s="139" t="s">
        <v>149</v>
      </c>
      <c r="F253" s="139" t="s">
        <v>338</v>
      </c>
      <c r="J253" s="140">
        <f>BK253</f>
        <v>0</v>
      </c>
      <c r="L253" s="129"/>
      <c r="M253" s="133"/>
      <c r="N253" s="134"/>
      <c r="O253" s="134"/>
      <c r="P253" s="135">
        <f>SUM(P254:P293)</f>
        <v>100.69542</v>
      </c>
      <c r="Q253" s="134"/>
      <c r="R253" s="135">
        <f>SUM(R254:R293)</f>
        <v>10.881838999999999</v>
      </c>
      <c r="S253" s="134"/>
      <c r="T253" s="136">
        <f>SUM(T254:T293)</f>
        <v>0</v>
      </c>
      <c r="AR253" s="130" t="s">
        <v>82</v>
      </c>
      <c r="AT253" s="137" t="s">
        <v>73</v>
      </c>
      <c r="AU253" s="137" t="s">
        <v>82</v>
      </c>
      <c r="AY253" s="130" t="s">
        <v>135</v>
      </c>
      <c r="BK253" s="138">
        <f>SUM(BK254:BK293)</f>
        <v>0</v>
      </c>
    </row>
    <row r="254" spans="1:65" s="2" customFormat="1" ht="16.5" customHeight="1">
      <c r="A254" s="29"/>
      <c r="B254" s="141"/>
      <c r="C254" s="142" t="s">
        <v>339</v>
      </c>
      <c r="D254" s="142" t="s">
        <v>137</v>
      </c>
      <c r="E254" s="143" t="s">
        <v>340</v>
      </c>
      <c r="F254" s="144" t="s">
        <v>341</v>
      </c>
      <c r="G254" s="145" t="s">
        <v>342</v>
      </c>
      <c r="H254" s="146">
        <v>39</v>
      </c>
      <c r="I254" s="147"/>
      <c r="J254" s="147">
        <f>ROUND(I254*H254,2)</f>
        <v>0</v>
      </c>
      <c r="K254" s="148"/>
      <c r="L254" s="30"/>
      <c r="M254" s="149" t="s">
        <v>1</v>
      </c>
      <c r="N254" s="150" t="s">
        <v>39</v>
      </c>
      <c r="O254" s="151">
        <v>0</v>
      </c>
      <c r="P254" s="151">
        <f>O254*H254</f>
        <v>0</v>
      </c>
      <c r="Q254" s="151">
        <v>0</v>
      </c>
      <c r="R254" s="151">
        <f>Q254*H254</f>
        <v>0</v>
      </c>
      <c r="S254" s="151">
        <v>0</v>
      </c>
      <c r="T254" s="152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3" t="s">
        <v>141</v>
      </c>
      <c r="AT254" s="153" t="s">
        <v>137</v>
      </c>
      <c r="AU254" s="153" t="s">
        <v>84</v>
      </c>
      <c r="AY254" s="17" t="s">
        <v>135</v>
      </c>
      <c r="BE254" s="154">
        <f>IF(N254="základní",J254,0)</f>
        <v>0</v>
      </c>
      <c r="BF254" s="154">
        <f>IF(N254="snížená",J254,0)</f>
        <v>0</v>
      </c>
      <c r="BG254" s="154">
        <f>IF(N254="zákl. přenesená",J254,0)</f>
        <v>0</v>
      </c>
      <c r="BH254" s="154">
        <f>IF(N254="sníž. přenesená",J254,0)</f>
        <v>0</v>
      </c>
      <c r="BI254" s="154">
        <f>IF(N254="nulová",J254,0)</f>
        <v>0</v>
      </c>
      <c r="BJ254" s="17" t="s">
        <v>82</v>
      </c>
      <c r="BK254" s="154">
        <f>ROUND(I254*H254,2)</f>
        <v>0</v>
      </c>
      <c r="BL254" s="17" t="s">
        <v>141</v>
      </c>
      <c r="BM254" s="153" t="s">
        <v>343</v>
      </c>
    </row>
    <row r="255" spans="1:65" s="13" customFormat="1">
      <c r="B255" s="155"/>
      <c r="D255" s="156" t="s">
        <v>143</v>
      </c>
      <c r="E255" s="157" t="s">
        <v>1</v>
      </c>
      <c r="F255" s="158" t="s">
        <v>344</v>
      </c>
      <c r="H255" s="159">
        <v>39</v>
      </c>
      <c r="L255" s="155"/>
      <c r="M255" s="160"/>
      <c r="N255" s="161"/>
      <c r="O255" s="161"/>
      <c r="P255" s="161"/>
      <c r="Q255" s="161"/>
      <c r="R255" s="161"/>
      <c r="S255" s="161"/>
      <c r="T255" s="162"/>
      <c r="AT255" s="157" t="s">
        <v>143</v>
      </c>
      <c r="AU255" s="157" t="s">
        <v>84</v>
      </c>
      <c r="AV255" s="13" t="s">
        <v>84</v>
      </c>
      <c r="AW255" s="13" t="s">
        <v>30</v>
      </c>
      <c r="AX255" s="13" t="s">
        <v>82</v>
      </c>
      <c r="AY255" s="157" t="s">
        <v>135</v>
      </c>
    </row>
    <row r="256" spans="1:65" s="2" customFormat="1" ht="24.15" customHeight="1">
      <c r="A256" s="29"/>
      <c r="B256" s="141"/>
      <c r="C256" s="142" t="s">
        <v>345</v>
      </c>
      <c r="D256" s="142" t="s">
        <v>137</v>
      </c>
      <c r="E256" s="143" t="s">
        <v>346</v>
      </c>
      <c r="F256" s="144" t="s">
        <v>347</v>
      </c>
      <c r="G256" s="145" t="s">
        <v>288</v>
      </c>
      <c r="H256" s="146">
        <v>39</v>
      </c>
      <c r="I256" s="147"/>
      <c r="J256" s="147">
        <f>ROUND(I256*H256,2)</f>
        <v>0</v>
      </c>
      <c r="K256" s="148"/>
      <c r="L256" s="30"/>
      <c r="M256" s="149" t="s">
        <v>1</v>
      </c>
      <c r="N256" s="150" t="s">
        <v>39</v>
      </c>
      <c r="O256" s="151">
        <v>0.34</v>
      </c>
      <c r="P256" s="151">
        <f>O256*H256</f>
        <v>13.260000000000002</v>
      </c>
      <c r="Q256" s="151">
        <v>0.17488999999999999</v>
      </c>
      <c r="R256" s="151">
        <f>Q256*H256</f>
        <v>6.8207100000000001</v>
      </c>
      <c r="S256" s="151">
        <v>0</v>
      </c>
      <c r="T256" s="152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3" t="s">
        <v>141</v>
      </c>
      <c r="AT256" s="153" t="s">
        <v>137</v>
      </c>
      <c r="AU256" s="153" t="s">
        <v>84</v>
      </c>
      <c r="AY256" s="17" t="s">
        <v>135</v>
      </c>
      <c r="BE256" s="154">
        <f>IF(N256="základní",J256,0)</f>
        <v>0</v>
      </c>
      <c r="BF256" s="154">
        <f>IF(N256="snížená",J256,0)</f>
        <v>0</v>
      </c>
      <c r="BG256" s="154">
        <f>IF(N256="zákl. přenesená",J256,0)</f>
        <v>0</v>
      </c>
      <c r="BH256" s="154">
        <f>IF(N256="sníž. přenesená",J256,0)</f>
        <v>0</v>
      </c>
      <c r="BI256" s="154">
        <f>IF(N256="nulová",J256,0)</f>
        <v>0</v>
      </c>
      <c r="BJ256" s="17" t="s">
        <v>82</v>
      </c>
      <c r="BK256" s="154">
        <f>ROUND(I256*H256,2)</f>
        <v>0</v>
      </c>
      <c r="BL256" s="17" t="s">
        <v>141</v>
      </c>
      <c r="BM256" s="153" t="s">
        <v>348</v>
      </c>
    </row>
    <row r="257" spans="1:65" s="13" customFormat="1">
      <c r="B257" s="155"/>
      <c r="D257" s="156" t="s">
        <v>143</v>
      </c>
      <c r="E257" s="157" t="s">
        <v>1</v>
      </c>
      <c r="F257" s="158" t="s">
        <v>349</v>
      </c>
      <c r="H257" s="159">
        <v>39</v>
      </c>
      <c r="L257" s="155"/>
      <c r="M257" s="160"/>
      <c r="N257" s="161"/>
      <c r="O257" s="161"/>
      <c r="P257" s="161"/>
      <c r="Q257" s="161"/>
      <c r="R257" s="161"/>
      <c r="S257" s="161"/>
      <c r="T257" s="162"/>
      <c r="AT257" s="157" t="s">
        <v>143</v>
      </c>
      <c r="AU257" s="157" t="s">
        <v>84</v>
      </c>
      <c r="AV257" s="13" t="s">
        <v>84</v>
      </c>
      <c r="AW257" s="13" t="s">
        <v>30</v>
      </c>
      <c r="AX257" s="13" t="s">
        <v>82</v>
      </c>
      <c r="AY257" s="157" t="s">
        <v>135</v>
      </c>
    </row>
    <row r="258" spans="1:65" s="2" customFormat="1" ht="24.15" customHeight="1">
      <c r="A258" s="29"/>
      <c r="B258" s="141"/>
      <c r="C258" s="176" t="s">
        <v>350</v>
      </c>
      <c r="D258" s="176" t="s">
        <v>247</v>
      </c>
      <c r="E258" s="177" t="s">
        <v>351</v>
      </c>
      <c r="F258" s="178" t="s">
        <v>352</v>
      </c>
      <c r="G258" s="179" t="s">
        <v>342</v>
      </c>
      <c r="H258" s="180">
        <v>32</v>
      </c>
      <c r="I258" s="181"/>
      <c r="J258" s="181">
        <f>ROUND(I258*H258,2)</f>
        <v>0</v>
      </c>
      <c r="K258" s="182"/>
      <c r="L258" s="183"/>
      <c r="M258" s="184" t="s">
        <v>1</v>
      </c>
      <c r="N258" s="185" t="s">
        <v>39</v>
      </c>
      <c r="O258" s="151">
        <v>0</v>
      </c>
      <c r="P258" s="151">
        <f>O258*H258</f>
        <v>0</v>
      </c>
      <c r="Q258" s="151">
        <v>9.2599999999999991E-3</v>
      </c>
      <c r="R258" s="151">
        <f>Q258*H258</f>
        <v>0.29631999999999997</v>
      </c>
      <c r="S258" s="151">
        <v>0</v>
      </c>
      <c r="T258" s="152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3" t="s">
        <v>172</v>
      </c>
      <c r="AT258" s="153" t="s">
        <v>247</v>
      </c>
      <c r="AU258" s="153" t="s">
        <v>84</v>
      </c>
      <c r="AY258" s="17" t="s">
        <v>135</v>
      </c>
      <c r="BE258" s="154">
        <f>IF(N258="základní",J258,0)</f>
        <v>0</v>
      </c>
      <c r="BF258" s="154">
        <f>IF(N258="snížená",J258,0)</f>
        <v>0</v>
      </c>
      <c r="BG258" s="154">
        <f>IF(N258="zákl. přenesená",J258,0)</f>
        <v>0</v>
      </c>
      <c r="BH258" s="154">
        <f>IF(N258="sníž. přenesená",J258,0)</f>
        <v>0</v>
      </c>
      <c r="BI258" s="154">
        <f>IF(N258="nulová",J258,0)</f>
        <v>0</v>
      </c>
      <c r="BJ258" s="17" t="s">
        <v>82</v>
      </c>
      <c r="BK258" s="154">
        <f>ROUND(I258*H258,2)</f>
        <v>0</v>
      </c>
      <c r="BL258" s="17" t="s">
        <v>141</v>
      </c>
      <c r="BM258" s="153" t="s">
        <v>353</v>
      </c>
    </row>
    <row r="259" spans="1:65" s="13" customFormat="1">
      <c r="B259" s="155"/>
      <c r="D259" s="156" t="s">
        <v>143</v>
      </c>
      <c r="E259" s="157" t="s">
        <v>1</v>
      </c>
      <c r="F259" s="158" t="s">
        <v>313</v>
      </c>
      <c r="H259" s="159">
        <v>32</v>
      </c>
      <c r="L259" s="155"/>
      <c r="M259" s="160"/>
      <c r="N259" s="161"/>
      <c r="O259" s="161"/>
      <c r="P259" s="161"/>
      <c r="Q259" s="161"/>
      <c r="R259" s="161"/>
      <c r="S259" s="161"/>
      <c r="T259" s="162"/>
      <c r="AT259" s="157" t="s">
        <v>143</v>
      </c>
      <c r="AU259" s="157" t="s">
        <v>84</v>
      </c>
      <c r="AV259" s="13" t="s">
        <v>84</v>
      </c>
      <c r="AW259" s="13" t="s">
        <v>30</v>
      </c>
      <c r="AX259" s="13" t="s">
        <v>82</v>
      </c>
      <c r="AY259" s="157" t="s">
        <v>135</v>
      </c>
    </row>
    <row r="260" spans="1:65" s="2" customFormat="1" ht="24.15" customHeight="1">
      <c r="A260" s="29"/>
      <c r="B260" s="141"/>
      <c r="C260" s="176" t="s">
        <v>354</v>
      </c>
      <c r="D260" s="176" t="s">
        <v>247</v>
      </c>
      <c r="E260" s="177" t="s">
        <v>355</v>
      </c>
      <c r="F260" s="178" t="s">
        <v>356</v>
      </c>
      <c r="G260" s="179" t="s">
        <v>342</v>
      </c>
      <c r="H260" s="180">
        <v>2</v>
      </c>
      <c r="I260" s="181"/>
      <c r="J260" s="181">
        <f>ROUND(I260*H260,2)</f>
        <v>0</v>
      </c>
      <c r="K260" s="182"/>
      <c r="L260" s="183"/>
      <c r="M260" s="184" t="s">
        <v>1</v>
      </c>
      <c r="N260" s="185" t="s">
        <v>39</v>
      </c>
      <c r="O260" s="151">
        <v>0</v>
      </c>
      <c r="P260" s="151">
        <f>O260*H260</f>
        <v>0</v>
      </c>
      <c r="Q260" s="151">
        <v>1.2699999999999999E-2</v>
      </c>
      <c r="R260" s="151">
        <f>Q260*H260</f>
        <v>2.5399999999999999E-2</v>
      </c>
      <c r="S260" s="151">
        <v>0</v>
      </c>
      <c r="T260" s="152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3" t="s">
        <v>172</v>
      </c>
      <c r="AT260" s="153" t="s">
        <v>247</v>
      </c>
      <c r="AU260" s="153" t="s">
        <v>84</v>
      </c>
      <c r="AY260" s="17" t="s">
        <v>135</v>
      </c>
      <c r="BE260" s="154">
        <f>IF(N260="základní",J260,0)</f>
        <v>0</v>
      </c>
      <c r="BF260" s="154">
        <f>IF(N260="snížená",J260,0)</f>
        <v>0</v>
      </c>
      <c r="BG260" s="154">
        <f>IF(N260="zákl. přenesená",J260,0)</f>
        <v>0</v>
      </c>
      <c r="BH260" s="154">
        <f>IF(N260="sníž. přenesená",J260,0)</f>
        <v>0</v>
      </c>
      <c r="BI260" s="154">
        <f>IF(N260="nulová",J260,0)</f>
        <v>0</v>
      </c>
      <c r="BJ260" s="17" t="s">
        <v>82</v>
      </c>
      <c r="BK260" s="154">
        <f>ROUND(I260*H260,2)</f>
        <v>0</v>
      </c>
      <c r="BL260" s="17" t="s">
        <v>141</v>
      </c>
      <c r="BM260" s="153" t="s">
        <v>357</v>
      </c>
    </row>
    <row r="261" spans="1:65" s="13" customFormat="1">
      <c r="B261" s="155"/>
      <c r="D261" s="156" t="s">
        <v>143</v>
      </c>
      <c r="E261" s="157" t="s">
        <v>1</v>
      </c>
      <c r="F261" s="158" t="s">
        <v>84</v>
      </c>
      <c r="H261" s="159">
        <v>2</v>
      </c>
      <c r="L261" s="155"/>
      <c r="M261" s="160"/>
      <c r="N261" s="161"/>
      <c r="O261" s="161"/>
      <c r="P261" s="161"/>
      <c r="Q261" s="161"/>
      <c r="R261" s="161"/>
      <c r="S261" s="161"/>
      <c r="T261" s="162"/>
      <c r="AT261" s="157" t="s">
        <v>143</v>
      </c>
      <c r="AU261" s="157" t="s">
        <v>84</v>
      </c>
      <c r="AV261" s="13" t="s">
        <v>84</v>
      </c>
      <c r="AW261" s="13" t="s">
        <v>30</v>
      </c>
      <c r="AX261" s="13" t="s">
        <v>82</v>
      </c>
      <c r="AY261" s="157" t="s">
        <v>135</v>
      </c>
    </row>
    <row r="262" spans="1:65" s="2" customFormat="1" ht="24.15" customHeight="1">
      <c r="A262" s="29"/>
      <c r="B262" s="141"/>
      <c r="C262" s="176" t="s">
        <v>349</v>
      </c>
      <c r="D262" s="176" t="s">
        <v>247</v>
      </c>
      <c r="E262" s="177" t="s">
        <v>358</v>
      </c>
      <c r="F262" s="178" t="s">
        <v>359</v>
      </c>
      <c r="G262" s="179" t="s">
        <v>342</v>
      </c>
      <c r="H262" s="180">
        <v>4</v>
      </c>
      <c r="I262" s="181"/>
      <c r="J262" s="181">
        <f>ROUND(I262*H262,2)</f>
        <v>0</v>
      </c>
      <c r="K262" s="182"/>
      <c r="L262" s="183"/>
      <c r="M262" s="184" t="s">
        <v>1</v>
      </c>
      <c r="N262" s="185" t="s">
        <v>39</v>
      </c>
      <c r="O262" s="151">
        <v>0</v>
      </c>
      <c r="P262" s="151">
        <f>O262*H262</f>
        <v>0</v>
      </c>
      <c r="Q262" s="151">
        <v>2.341E-2</v>
      </c>
      <c r="R262" s="151">
        <f>Q262*H262</f>
        <v>9.3640000000000001E-2</v>
      </c>
      <c r="S262" s="151">
        <v>0</v>
      </c>
      <c r="T262" s="152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3" t="s">
        <v>172</v>
      </c>
      <c r="AT262" s="153" t="s">
        <v>247</v>
      </c>
      <c r="AU262" s="153" t="s">
        <v>84</v>
      </c>
      <c r="AY262" s="17" t="s">
        <v>135</v>
      </c>
      <c r="BE262" s="154">
        <f>IF(N262="základní",J262,0)</f>
        <v>0</v>
      </c>
      <c r="BF262" s="154">
        <f>IF(N262="snížená",J262,0)</f>
        <v>0</v>
      </c>
      <c r="BG262" s="154">
        <f>IF(N262="zákl. přenesená",J262,0)</f>
        <v>0</v>
      </c>
      <c r="BH262" s="154">
        <f>IF(N262="sníž. přenesená",J262,0)</f>
        <v>0</v>
      </c>
      <c r="BI262" s="154">
        <f>IF(N262="nulová",J262,0)</f>
        <v>0</v>
      </c>
      <c r="BJ262" s="17" t="s">
        <v>82</v>
      </c>
      <c r="BK262" s="154">
        <f>ROUND(I262*H262,2)</f>
        <v>0</v>
      </c>
      <c r="BL262" s="17" t="s">
        <v>141</v>
      </c>
      <c r="BM262" s="153" t="s">
        <v>360</v>
      </c>
    </row>
    <row r="263" spans="1:65" s="13" customFormat="1">
      <c r="B263" s="155"/>
      <c r="D263" s="156" t="s">
        <v>143</v>
      </c>
      <c r="E263" s="157" t="s">
        <v>1</v>
      </c>
      <c r="F263" s="158" t="s">
        <v>141</v>
      </c>
      <c r="H263" s="159">
        <v>4</v>
      </c>
      <c r="L263" s="155"/>
      <c r="M263" s="160"/>
      <c r="N263" s="161"/>
      <c r="O263" s="161"/>
      <c r="P263" s="161"/>
      <c r="Q263" s="161"/>
      <c r="R263" s="161"/>
      <c r="S263" s="161"/>
      <c r="T263" s="162"/>
      <c r="AT263" s="157" t="s">
        <v>143</v>
      </c>
      <c r="AU263" s="157" t="s">
        <v>84</v>
      </c>
      <c r="AV263" s="13" t="s">
        <v>84</v>
      </c>
      <c r="AW263" s="13" t="s">
        <v>30</v>
      </c>
      <c r="AX263" s="13" t="s">
        <v>82</v>
      </c>
      <c r="AY263" s="157" t="s">
        <v>135</v>
      </c>
    </row>
    <row r="264" spans="1:65" s="2" customFormat="1" ht="24.15" customHeight="1">
      <c r="A264" s="29"/>
      <c r="B264" s="141"/>
      <c r="C264" s="176" t="s">
        <v>361</v>
      </c>
      <c r="D264" s="176" t="s">
        <v>247</v>
      </c>
      <c r="E264" s="177" t="s">
        <v>362</v>
      </c>
      <c r="F264" s="178" t="s">
        <v>363</v>
      </c>
      <c r="G264" s="179" t="s">
        <v>342</v>
      </c>
      <c r="H264" s="180">
        <v>1</v>
      </c>
      <c r="I264" s="181"/>
      <c r="J264" s="181">
        <f>ROUND(I264*H264,2)</f>
        <v>0</v>
      </c>
      <c r="K264" s="182"/>
      <c r="L264" s="183"/>
      <c r="M264" s="184" t="s">
        <v>1</v>
      </c>
      <c r="N264" s="185" t="s">
        <v>39</v>
      </c>
      <c r="O264" s="151">
        <v>0</v>
      </c>
      <c r="P264" s="151">
        <f>O264*H264</f>
        <v>0</v>
      </c>
      <c r="Q264" s="151">
        <v>1.099E-2</v>
      </c>
      <c r="R264" s="151">
        <f>Q264*H264</f>
        <v>1.099E-2</v>
      </c>
      <c r="S264" s="151">
        <v>0</v>
      </c>
      <c r="T264" s="152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3" t="s">
        <v>172</v>
      </c>
      <c r="AT264" s="153" t="s">
        <v>247</v>
      </c>
      <c r="AU264" s="153" t="s">
        <v>84</v>
      </c>
      <c r="AY264" s="17" t="s">
        <v>135</v>
      </c>
      <c r="BE264" s="154">
        <f>IF(N264="základní",J264,0)</f>
        <v>0</v>
      </c>
      <c r="BF264" s="154">
        <f>IF(N264="snížená",J264,0)</f>
        <v>0</v>
      </c>
      <c r="BG264" s="154">
        <f>IF(N264="zákl. přenesená",J264,0)</f>
        <v>0</v>
      </c>
      <c r="BH264" s="154">
        <f>IF(N264="sníž. přenesená",J264,0)</f>
        <v>0</v>
      </c>
      <c r="BI264" s="154">
        <f>IF(N264="nulová",J264,0)</f>
        <v>0</v>
      </c>
      <c r="BJ264" s="17" t="s">
        <v>82</v>
      </c>
      <c r="BK264" s="154">
        <f>ROUND(I264*H264,2)</f>
        <v>0</v>
      </c>
      <c r="BL264" s="17" t="s">
        <v>141</v>
      </c>
      <c r="BM264" s="153" t="s">
        <v>364</v>
      </c>
    </row>
    <row r="265" spans="1:65" s="13" customFormat="1">
      <c r="B265" s="155"/>
      <c r="D265" s="156" t="s">
        <v>143</v>
      </c>
      <c r="E265" s="157" t="s">
        <v>1</v>
      </c>
      <c r="F265" s="158" t="s">
        <v>82</v>
      </c>
      <c r="H265" s="159">
        <v>1</v>
      </c>
      <c r="L265" s="155"/>
      <c r="M265" s="160"/>
      <c r="N265" s="161"/>
      <c r="O265" s="161"/>
      <c r="P265" s="161"/>
      <c r="Q265" s="161"/>
      <c r="R265" s="161"/>
      <c r="S265" s="161"/>
      <c r="T265" s="162"/>
      <c r="AT265" s="157" t="s">
        <v>143</v>
      </c>
      <c r="AU265" s="157" t="s">
        <v>84</v>
      </c>
      <c r="AV265" s="13" t="s">
        <v>84</v>
      </c>
      <c r="AW265" s="13" t="s">
        <v>30</v>
      </c>
      <c r="AX265" s="13" t="s">
        <v>82</v>
      </c>
      <c r="AY265" s="157" t="s">
        <v>135</v>
      </c>
    </row>
    <row r="266" spans="1:65" s="2" customFormat="1" ht="37.799999999999997" customHeight="1">
      <c r="A266" s="29"/>
      <c r="B266" s="141"/>
      <c r="C266" s="142" t="s">
        <v>365</v>
      </c>
      <c r="D266" s="142" t="s">
        <v>137</v>
      </c>
      <c r="E266" s="143" t="s">
        <v>366</v>
      </c>
      <c r="F266" s="144" t="s">
        <v>367</v>
      </c>
      <c r="G266" s="145" t="s">
        <v>288</v>
      </c>
      <c r="H266" s="146">
        <v>1</v>
      </c>
      <c r="I266" s="147"/>
      <c r="J266" s="147">
        <f>ROUND(I266*H266,2)</f>
        <v>0</v>
      </c>
      <c r="K266" s="148"/>
      <c r="L266" s="30"/>
      <c r="M266" s="149" t="s">
        <v>1</v>
      </c>
      <c r="N266" s="150" t="s">
        <v>39</v>
      </c>
      <c r="O266" s="151">
        <v>0.86</v>
      </c>
      <c r="P266" s="151">
        <f>O266*H266</f>
        <v>0.86</v>
      </c>
      <c r="Q266" s="151">
        <v>0.1</v>
      </c>
      <c r="R266" s="151">
        <f>Q266*H266</f>
        <v>0.1</v>
      </c>
      <c r="S266" s="151">
        <v>0</v>
      </c>
      <c r="T266" s="152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3" t="s">
        <v>141</v>
      </c>
      <c r="AT266" s="153" t="s">
        <v>137</v>
      </c>
      <c r="AU266" s="153" t="s">
        <v>84</v>
      </c>
      <c r="AY266" s="17" t="s">
        <v>135</v>
      </c>
      <c r="BE266" s="154">
        <f>IF(N266="základní",J266,0)</f>
        <v>0</v>
      </c>
      <c r="BF266" s="154">
        <f>IF(N266="snížená",J266,0)</f>
        <v>0</v>
      </c>
      <c r="BG266" s="154">
        <f>IF(N266="zákl. přenesená",J266,0)</f>
        <v>0</v>
      </c>
      <c r="BH266" s="154">
        <f>IF(N266="sníž. přenesená",J266,0)</f>
        <v>0</v>
      </c>
      <c r="BI266" s="154">
        <f>IF(N266="nulová",J266,0)</f>
        <v>0</v>
      </c>
      <c r="BJ266" s="17" t="s">
        <v>82</v>
      </c>
      <c r="BK266" s="154">
        <f>ROUND(I266*H266,2)</f>
        <v>0</v>
      </c>
      <c r="BL266" s="17" t="s">
        <v>141</v>
      </c>
      <c r="BM266" s="153" t="s">
        <v>368</v>
      </c>
    </row>
    <row r="267" spans="1:65" s="2" customFormat="1" ht="37.799999999999997" customHeight="1">
      <c r="A267" s="29"/>
      <c r="B267" s="141"/>
      <c r="C267" s="142" t="s">
        <v>369</v>
      </c>
      <c r="D267" s="142" t="s">
        <v>137</v>
      </c>
      <c r="E267" s="143" t="s">
        <v>370</v>
      </c>
      <c r="F267" s="144" t="s">
        <v>371</v>
      </c>
      <c r="G267" s="145" t="s">
        <v>288</v>
      </c>
      <c r="H267" s="146">
        <v>1</v>
      </c>
      <c r="I267" s="147"/>
      <c r="J267" s="147">
        <f>ROUND(I267*H267,2)</f>
        <v>0</v>
      </c>
      <c r="K267" s="148"/>
      <c r="L267" s="30"/>
      <c r="M267" s="149" t="s">
        <v>1</v>
      </c>
      <c r="N267" s="150" t="s">
        <v>39</v>
      </c>
      <c r="O267" s="151">
        <v>0.86</v>
      </c>
      <c r="P267" s="151">
        <f>O267*H267</f>
        <v>0.86</v>
      </c>
      <c r="Q267" s="151">
        <v>0.24465000000000001</v>
      </c>
      <c r="R267" s="151">
        <f>Q267*H267</f>
        <v>0.24465000000000001</v>
      </c>
      <c r="S267" s="151">
        <v>0</v>
      </c>
      <c r="T267" s="152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3" t="s">
        <v>141</v>
      </c>
      <c r="AT267" s="153" t="s">
        <v>137</v>
      </c>
      <c r="AU267" s="153" t="s">
        <v>84</v>
      </c>
      <c r="AY267" s="17" t="s">
        <v>135</v>
      </c>
      <c r="BE267" s="154">
        <f>IF(N267="základní",J267,0)</f>
        <v>0</v>
      </c>
      <c r="BF267" s="154">
        <f>IF(N267="snížená",J267,0)</f>
        <v>0</v>
      </c>
      <c r="BG267" s="154">
        <f>IF(N267="zákl. přenesená",J267,0)</f>
        <v>0</v>
      </c>
      <c r="BH267" s="154">
        <f>IF(N267="sníž. přenesená",J267,0)</f>
        <v>0</v>
      </c>
      <c r="BI267" s="154">
        <f>IF(N267="nulová",J267,0)</f>
        <v>0</v>
      </c>
      <c r="BJ267" s="17" t="s">
        <v>82</v>
      </c>
      <c r="BK267" s="154">
        <f>ROUND(I267*H267,2)</f>
        <v>0</v>
      </c>
      <c r="BL267" s="17" t="s">
        <v>141</v>
      </c>
      <c r="BM267" s="153" t="s">
        <v>372</v>
      </c>
    </row>
    <row r="268" spans="1:65" s="2" customFormat="1" ht="37.799999999999997" customHeight="1">
      <c r="A268" s="29"/>
      <c r="B268" s="141"/>
      <c r="C268" s="142" t="s">
        <v>373</v>
      </c>
      <c r="D268" s="142" t="s">
        <v>137</v>
      </c>
      <c r="E268" s="143" t="s">
        <v>374</v>
      </c>
      <c r="F268" s="144" t="s">
        <v>375</v>
      </c>
      <c r="G268" s="145" t="s">
        <v>288</v>
      </c>
      <c r="H268" s="146">
        <v>1</v>
      </c>
      <c r="I268" s="147"/>
      <c r="J268" s="147">
        <f>ROUND(I268*H268,2)</f>
        <v>0</v>
      </c>
      <c r="K268" s="148"/>
      <c r="L268" s="30"/>
      <c r="M268" s="149" t="s">
        <v>1</v>
      </c>
      <c r="N268" s="150" t="s">
        <v>39</v>
      </c>
      <c r="O268" s="151">
        <v>0.86</v>
      </c>
      <c r="P268" s="151">
        <f>O268*H268</f>
        <v>0.86</v>
      </c>
      <c r="Q268" s="151">
        <v>0.14599999999999999</v>
      </c>
      <c r="R268" s="151">
        <f>Q268*H268</f>
        <v>0.14599999999999999</v>
      </c>
      <c r="S268" s="151">
        <v>0</v>
      </c>
      <c r="T268" s="152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3" t="s">
        <v>141</v>
      </c>
      <c r="AT268" s="153" t="s">
        <v>137</v>
      </c>
      <c r="AU268" s="153" t="s">
        <v>84</v>
      </c>
      <c r="AY268" s="17" t="s">
        <v>135</v>
      </c>
      <c r="BE268" s="154">
        <f>IF(N268="základní",J268,0)</f>
        <v>0</v>
      </c>
      <c r="BF268" s="154">
        <f>IF(N268="snížená",J268,0)</f>
        <v>0</v>
      </c>
      <c r="BG268" s="154">
        <f>IF(N268="zákl. přenesená",J268,0)</f>
        <v>0</v>
      </c>
      <c r="BH268" s="154">
        <f>IF(N268="sníž. přenesená",J268,0)</f>
        <v>0</v>
      </c>
      <c r="BI268" s="154">
        <f>IF(N268="nulová",J268,0)</f>
        <v>0</v>
      </c>
      <c r="BJ268" s="17" t="s">
        <v>82</v>
      </c>
      <c r="BK268" s="154">
        <f>ROUND(I268*H268,2)</f>
        <v>0</v>
      </c>
      <c r="BL268" s="17" t="s">
        <v>141</v>
      </c>
      <c r="BM268" s="153" t="s">
        <v>376</v>
      </c>
    </row>
    <row r="269" spans="1:65" s="2" customFormat="1" ht="37.799999999999997" customHeight="1">
      <c r="A269" s="29"/>
      <c r="B269" s="141"/>
      <c r="C269" s="142" t="s">
        <v>377</v>
      </c>
      <c r="D269" s="142" t="s">
        <v>137</v>
      </c>
      <c r="E269" s="143" t="s">
        <v>378</v>
      </c>
      <c r="F269" s="144" t="s">
        <v>379</v>
      </c>
      <c r="G269" s="145" t="s">
        <v>288</v>
      </c>
      <c r="H269" s="146">
        <v>1</v>
      </c>
      <c r="I269" s="147"/>
      <c r="J269" s="147">
        <f>ROUND(I269*H269,2)</f>
        <v>0</v>
      </c>
      <c r="K269" s="148"/>
      <c r="L269" s="30"/>
      <c r="M269" s="149" t="s">
        <v>1</v>
      </c>
      <c r="N269" s="150" t="s">
        <v>39</v>
      </c>
      <c r="O269" s="151">
        <v>0.86</v>
      </c>
      <c r="P269" s="151">
        <f>O269*H269</f>
        <v>0.86</v>
      </c>
      <c r="Q269" s="151">
        <v>0.2</v>
      </c>
      <c r="R269" s="151">
        <f>Q269*H269</f>
        <v>0.2</v>
      </c>
      <c r="S269" s="151">
        <v>0</v>
      </c>
      <c r="T269" s="152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3" t="s">
        <v>141</v>
      </c>
      <c r="AT269" s="153" t="s">
        <v>137</v>
      </c>
      <c r="AU269" s="153" t="s">
        <v>84</v>
      </c>
      <c r="AY269" s="17" t="s">
        <v>135</v>
      </c>
      <c r="BE269" s="154">
        <f>IF(N269="základní",J269,0)</f>
        <v>0</v>
      </c>
      <c r="BF269" s="154">
        <f>IF(N269="snížená",J269,0)</f>
        <v>0</v>
      </c>
      <c r="BG269" s="154">
        <f>IF(N269="zákl. přenesená",J269,0)</f>
        <v>0</v>
      </c>
      <c r="BH269" s="154">
        <f>IF(N269="sníž. přenesená",J269,0)</f>
        <v>0</v>
      </c>
      <c r="BI269" s="154">
        <f>IF(N269="nulová",J269,0)</f>
        <v>0</v>
      </c>
      <c r="BJ269" s="17" t="s">
        <v>82</v>
      </c>
      <c r="BK269" s="154">
        <f>ROUND(I269*H269,2)</f>
        <v>0</v>
      </c>
      <c r="BL269" s="17" t="s">
        <v>141</v>
      </c>
      <c r="BM269" s="153" t="s">
        <v>380</v>
      </c>
    </row>
    <row r="270" spans="1:65" s="2" customFormat="1" ht="24.15" customHeight="1">
      <c r="A270" s="29"/>
      <c r="B270" s="141"/>
      <c r="C270" s="142" t="s">
        <v>381</v>
      </c>
      <c r="D270" s="142" t="s">
        <v>137</v>
      </c>
      <c r="E270" s="143" t="s">
        <v>382</v>
      </c>
      <c r="F270" s="144" t="s">
        <v>383</v>
      </c>
      <c r="G270" s="145" t="s">
        <v>288</v>
      </c>
      <c r="H270" s="146">
        <v>27.745999999999999</v>
      </c>
      <c r="I270" s="147"/>
      <c r="J270" s="147">
        <f>ROUND(I270*H270,2)</f>
        <v>0</v>
      </c>
      <c r="K270" s="148"/>
      <c r="L270" s="30"/>
      <c r="M270" s="149" t="s">
        <v>1</v>
      </c>
      <c r="N270" s="150" t="s">
        <v>39</v>
      </c>
      <c r="O270" s="151">
        <v>1.25</v>
      </c>
      <c r="P270" s="151">
        <f>O270*H270</f>
        <v>34.682499999999997</v>
      </c>
      <c r="Q270" s="151">
        <v>4.0000000000000002E-4</v>
      </c>
      <c r="R270" s="151">
        <f>Q270*H270</f>
        <v>1.10984E-2</v>
      </c>
      <c r="S270" s="151">
        <v>0</v>
      </c>
      <c r="T270" s="152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3" t="s">
        <v>141</v>
      </c>
      <c r="AT270" s="153" t="s">
        <v>137</v>
      </c>
      <c r="AU270" s="153" t="s">
        <v>84</v>
      </c>
      <c r="AY270" s="17" t="s">
        <v>135</v>
      </c>
      <c r="BE270" s="154">
        <f>IF(N270="základní",J270,0)</f>
        <v>0</v>
      </c>
      <c r="BF270" s="154">
        <f>IF(N270="snížená",J270,0)</f>
        <v>0</v>
      </c>
      <c r="BG270" s="154">
        <f>IF(N270="zákl. přenesená",J270,0)</f>
        <v>0</v>
      </c>
      <c r="BH270" s="154">
        <f>IF(N270="sníž. přenesená",J270,0)</f>
        <v>0</v>
      </c>
      <c r="BI270" s="154">
        <f>IF(N270="nulová",J270,0)</f>
        <v>0</v>
      </c>
      <c r="BJ270" s="17" t="s">
        <v>82</v>
      </c>
      <c r="BK270" s="154">
        <f>ROUND(I270*H270,2)</f>
        <v>0</v>
      </c>
      <c r="BL270" s="17" t="s">
        <v>141</v>
      </c>
      <c r="BM270" s="153" t="s">
        <v>384</v>
      </c>
    </row>
    <row r="271" spans="1:65" s="15" customFormat="1">
      <c r="B271" s="170"/>
      <c r="D271" s="156" t="s">
        <v>143</v>
      </c>
      <c r="E271" s="171" t="s">
        <v>1</v>
      </c>
      <c r="F271" s="172" t="s">
        <v>385</v>
      </c>
      <c r="H271" s="171" t="s">
        <v>1</v>
      </c>
      <c r="L271" s="170"/>
      <c r="M271" s="173"/>
      <c r="N271" s="174"/>
      <c r="O271" s="174"/>
      <c r="P271" s="174"/>
      <c r="Q271" s="174"/>
      <c r="R271" s="174"/>
      <c r="S271" s="174"/>
      <c r="T271" s="175"/>
      <c r="AT271" s="171" t="s">
        <v>143</v>
      </c>
      <c r="AU271" s="171" t="s">
        <v>84</v>
      </c>
      <c r="AV271" s="15" t="s">
        <v>82</v>
      </c>
      <c r="AW271" s="15" t="s">
        <v>30</v>
      </c>
      <c r="AX271" s="15" t="s">
        <v>74</v>
      </c>
      <c r="AY271" s="171" t="s">
        <v>135</v>
      </c>
    </row>
    <row r="272" spans="1:65" s="13" customFormat="1">
      <c r="B272" s="155"/>
      <c r="D272" s="156" t="s">
        <v>143</v>
      </c>
      <c r="E272" s="157" t="s">
        <v>1</v>
      </c>
      <c r="F272" s="158" t="s">
        <v>386</v>
      </c>
      <c r="H272" s="159">
        <v>15.01</v>
      </c>
      <c r="L272" s="155"/>
      <c r="M272" s="160"/>
      <c r="N272" s="161"/>
      <c r="O272" s="161"/>
      <c r="P272" s="161"/>
      <c r="Q272" s="161"/>
      <c r="R272" s="161"/>
      <c r="S272" s="161"/>
      <c r="T272" s="162"/>
      <c r="AT272" s="157" t="s">
        <v>143</v>
      </c>
      <c r="AU272" s="157" t="s">
        <v>84</v>
      </c>
      <c r="AV272" s="13" t="s">
        <v>84</v>
      </c>
      <c r="AW272" s="13" t="s">
        <v>30</v>
      </c>
      <c r="AX272" s="13" t="s">
        <v>74</v>
      </c>
      <c r="AY272" s="157" t="s">
        <v>135</v>
      </c>
    </row>
    <row r="273" spans="1:65" s="13" customFormat="1">
      <c r="B273" s="155"/>
      <c r="D273" s="156" t="s">
        <v>143</v>
      </c>
      <c r="E273" s="157" t="s">
        <v>1</v>
      </c>
      <c r="F273" s="158" t="s">
        <v>387</v>
      </c>
      <c r="H273" s="159">
        <v>1.03</v>
      </c>
      <c r="L273" s="155"/>
      <c r="M273" s="160"/>
      <c r="N273" s="161"/>
      <c r="O273" s="161"/>
      <c r="P273" s="161"/>
      <c r="Q273" s="161"/>
      <c r="R273" s="161"/>
      <c r="S273" s="161"/>
      <c r="T273" s="162"/>
      <c r="AT273" s="157" t="s">
        <v>143</v>
      </c>
      <c r="AU273" s="157" t="s">
        <v>84</v>
      </c>
      <c r="AV273" s="13" t="s">
        <v>84</v>
      </c>
      <c r="AW273" s="13" t="s">
        <v>30</v>
      </c>
      <c r="AX273" s="13" t="s">
        <v>74</v>
      </c>
      <c r="AY273" s="157" t="s">
        <v>135</v>
      </c>
    </row>
    <row r="274" spans="1:65" s="13" customFormat="1">
      <c r="B274" s="155"/>
      <c r="D274" s="156" t="s">
        <v>143</v>
      </c>
      <c r="E274" s="157" t="s">
        <v>1</v>
      </c>
      <c r="F274" s="158" t="s">
        <v>388</v>
      </c>
      <c r="H274" s="159">
        <v>2.5299999999999998</v>
      </c>
      <c r="L274" s="155"/>
      <c r="M274" s="160"/>
      <c r="N274" s="161"/>
      <c r="O274" s="161"/>
      <c r="P274" s="161"/>
      <c r="Q274" s="161"/>
      <c r="R274" s="161"/>
      <c r="S274" s="161"/>
      <c r="T274" s="162"/>
      <c r="AT274" s="157" t="s">
        <v>143</v>
      </c>
      <c r="AU274" s="157" t="s">
        <v>84</v>
      </c>
      <c r="AV274" s="13" t="s">
        <v>84</v>
      </c>
      <c r="AW274" s="13" t="s">
        <v>30</v>
      </c>
      <c r="AX274" s="13" t="s">
        <v>74</v>
      </c>
      <c r="AY274" s="157" t="s">
        <v>135</v>
      </c>
    </row>
    <row r="275" spans="1:65" s="13" customFormat="1">
      <c r="B275" s="155"/>
      <c r="D275" s="156" t="s">
        <v>143</v>
      </c>
      <c r="E275" s="157" t="s">
        <v>1</v>
      </c>
      <c r="F275" s="158" t="s">
        <v>389</v>
      </c>
      <c r="H275" s="159">
        <v>2.0299999999999998</v>
      </c>
      <c r="L275" s="155"/>
      <c r="M275" s="160"/>
      <c r="N275" s="161"/>
      <c r="O275" s="161"/>
      <c r="P275" s="161"/>
      <c r="Q275" s="161"/>
      <c r="R275" s="161"/>
      <c r="S275" s="161"/>
      <c r="T275" s="162"/>
      <c r="AT275" s="157" t="s">
        <v>143</v>
      </c>
      <c r="AU275" s="157" t="s">
        <v>84</v>
      </c>
      <c r="AV275" s="13" t="s">
        <v>84</v>
      </c>
      <c r="AW275" s="13" t="s">
        <v>30</v>
      </c>
      <c r="AX275" s="13" t="s">
        <v>74</v>
      </c>
      <c r="AY275" s="157" t="s">
        <v>135</v>
      </c>
    </row>
    <row r="276" spans="1:65" s="13" customFormat="1">
      <c r="B276" s="155"/>
      <c r="D276" s="156" t="s">
        <v>143</v>
      </c>
      <c r="E276" s="157" t="s">
        <v>1</v>
      </c>
      <c r="F276" s="158" t="s">
        <v>390</v>
      </c>
      <c r="H276" s="159">
        <v>26.05</v>
      </c>
      <c r="L276" s="155"/>
      <c r="M276" s="160"/>
      <c r="N276" s="161"/>
      <c r="O276" s="161"/>
      <c r="P276" s="161"/>
      <c r="Q276" s="161"/>
      <c r="R276" s="161"/>
      <c r="S276" s="161"/>
      <c r="T276" s="162"/>
      <c r="AT276" s="157" t="s">
        <v>143</v>
      </c>
      <c r="AU276" s="157" t="s">
        <v>84</v>
      </c>
      <c r="AV276" s="13" t="s">
        <v>84</v>
      </c>
      <c r="AW276" s="13" t="s">
        <v>30</v>
      </c>
      <c r="AX276" s="13" t="s">
        <v>74</v>
      </c>
      <c r="AY276" s="157" t="s">
        <v>135</v>
      </c>
    </row>
    <row r="277" spans="1:65" s="13" customFormat="1">
      <c r="B277" s="155"/>
      <c r="D277" s="156" t="s">
        <v>143</v>
      </c>
      <c r="E277" s="157" t="s">
        <v>1</v>
      </c>
      <c r="F277" s="158" t="s">
        <v>391</v>
      </c>
      <c r="H277" s="159">
        <v>16.41</v>
      </c>
      <c r="L277" s="155"/>
      <c r="M277" s="160"/>
      <c r="N277" s="161"/>
      <c r="O277" s="161"/>
      <c r="P277" s="161"/>
      <c r="Q277" s="161"/>
      <c r="R277" s="161"/>
      <c r="S277" s="161"/>
      <c r="T277" s="162"/>
      <c r="AT277" s="157" t="s">
        <v>143</v>
      </c>
      <c r="AU277" s="157" t="s">
        <v>84</v>
      </c>
      <c r="AV277" s="13" t="s">
        <v>84</v>
      </c>
      <c r="AW277" s="13" t="s">
        <v>30</v>
      </c>
      <c r="AX277" s="13" t="s">
        <v>74</v>
      </c>
      <c r="AY277" s="157" t="s">
        <v>135</v>
      </c>
    </row>
    <row r="278" spans="1:65" s="14" customFormat="1">
      <c r="B278" s="163"/>
      <c r="D278" s="156" t="s">
        <v>143</v>
      </c>
      <c r="E278" s="164" t="s">
        <v>1</v>
      </c>
      <c r="F278" s="165" t="s">
        <v>184</v>
      </c>
      <c r="H278" s="166">
        <v>63.06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143</v>
      </c>
      <c r="AU278" s="164" t="s">
        <v>84</v>
      </c>
      <c r="AV278" s="14" t="s">
        <v>141</v>
      </c>
      <c r="AW278" s="14" t="s">
        <v>30</v>
      </c>
      <c r="AX278" s="14" t="s">
        <v>82</v>
      </c>
      <c r="AY278" s="164" t="s">
        <v>135</v>
      </c>
    </row>
    <row r="279" spans="1:65" s="13" customFormat="1">
      <c r="B279" s="155"/>
      <c r="D279" s="156" t="s">
        <v>143</v>
      </c>
      <c r="F279" s="158" t="s">
        <v>392</v>
      </c>
      <c r="H279" s="159">
        <v>27.745999999999999</v>
      </c>
      <c r="L279" s="155"/>
      <c r="M279" s="160"/>
      <c r="N279" s="161"/>
      <c r="O279" s="161"/>
      <c r="P279" s="161"/>
      <c r="Q279" s="161"/>
      <c r="R279" s="161"/>
      <c r="S279" s="161"/>
      <c r="T279" s="162"/>
      <c r="AT279" s="157" t="s">
        <v>143</v>
      </c>
      <c r="AU279" s="157" t="s">
        <v>84</v>
      </c>
      <c r="AV279" s="13" t="s">
        <v>84</v>
      </c>
      <c r="AW279" s="13" t="s">
        <v>3</v>
      </c>
      <c r="AX279" s="13" t="s">
        <v>82</v>
      </c>
      <c r="AY279" s="157" t="s">
        <v>135</v>
      </c>
    </row>
    <row r="280" spans="1:65" s="2" customFormat="1" ht="24.15" customHeight="1">
      <c r="A280" s="29"/>
      <c r="B280" s="141"/>
      <c r="C280" s="176" t="s">
        <v>393</v>
      </c>
      <c r="D280" s="176" t="s">
        <v>247</v>
      </c>
      <c r="E280" s="177" t="s">
        <v>394</v>
      </c>
      <c r="F280" s="178" t="s">
        <v>395</v>
      </c>
      <c r="G280" s="179" t="s">
        <v>288</v>
      </c>
      <c r="H280" s="180">
        <v>30.521000000000001</v>
      </c>
      <c r="I280" s="181"/>
      <c r="J280" s="181">
        <f>ROUND(I280*H280,2)</f>
        <v>0</v>
      </c>
      <c r="K280" s="182"/>
      <c r="L280" s="183"/>
      <c r="M280" s="184" t="s">
        <v>1</v>
      </c>
      <c r="N280" s="185" t="s">
        <v>39</v>
      </c>
      <c r="O280" s="151">
        <v>0</v>
      </c>
      <c r="P280" s="151">
        <f>O280*H280</f>
        <v>0</v>
      </c>
      <c r="Q280" s="151">
        <v>6.0999999999999999E-2</v>
      </c>
      <c r="R280" s="151">
        <f>Q280*H280</f>
        <v>1.8617809999999999</v>
      </c>
      <c r="S280" s="151">
        <v>0</v>
      </c>
      <c r="T280" s="152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3" t="s">
        <v>172</v>
      </c>
      <c r="AT280" s="153" t="s">
        <v>247</v>
      </c>
      <c r="AU280" s="153" t="s">
        <v>84</v>
      </c>
      <c r="AY280" s="17" t="s">
        <v>135</v>
      </c>
      <c r="BE280" s="154">
        <f>IF(N280="základní",J280,0)</f>
        <v>0</v>
      </c>
      <c r="BF280" s="154">
        <f>IF(N280="snížená",J280,0)</f>
        <v>0</v>
      </c>
      <c r="BG280" s="154">
        <f>IF(N280="zákl. přenesená",J280,0)</f>
        <v>0</v>
      </c>
      <c r="BH280" s="154">
        <f>IF(N280="sníž. přenesená",J280,0)</f>
        <v>0</v>
      </c>
      <c r="BI280" s="154">
        <f>IF(N280="nulová",J280,0)</f>
        <v>0</v>
      </c>
      <c r="BJ280" s="17" t="s">
        <v>82</v>
      </c>
      <c r="BK280" s="154">
        <f>ROUND(I280*H280,2)</f>
        <v>0</v>
      </c>
      <c r="BL280" s="17" t="s">
        <v>141</v>
      </c>
      <c r="BM280" s="153" t="s">
        <v>396</v>
      </c>
    </row>
    <row r="281" spans="1:65" s="13" customFormat="1">
      <c r="B281" s="155"/>
      <c r="D281" s="156" t="s">
        <v>143</v>
      </c>
      <c r="F281" s="158" t="s">
        <v>397</v>
      </c>
      <c r="H281" s="159">
        <v>30.521000000000001</v>
      </c>
      <c r="L281" s="155"/>
      <c r="M281" s="160"/>
      <c r="N281" s="161"/>
      <c r="O281" s="161"/>
      <c r="P281" s="161"/>
      <c r="Q281" s="161"/>
      <c r="R281" s="161"/>
      <c r="S281" s="161"/>
      <c r="T281" s="162"/>
      <c r="AT281" s="157" t="s">
        <v>143</v>
      </c>
      <c r="AU281" s="157" t="s">
        <v>84</v>
      </c>
      <c r="AV281" s="13" t="s">
        <v>84</v>
      </c>
      <c r="AW281" s="13" t="s">
        <v>3</v>
      </c>
      <c r="AX281" s="13" t="s">
        <v>82</v>
      </c>
      <c r="AY281" s="157" t="s">
        <v>135</v>
      </c>
    </row>
    <row r="282" spans="1:65" s="2" customFormat="1" ht="24.15" customHeight="1">
      <c r="A282" s="29"/>
      <c r="B282" s="141"/>
      <c r="C282" s="176" t="s">
        <v>398</v>
      </c>
      <c r="D282" s="176" t="s">
        <v>247</v>
      </c>
      <c r="E282" s="177" t="s">
        <v>399</v>
      </c>
      <c r="F282" s="178" t="s">
        <v>400</v>
      </c>
      <c r="G282" s="179" t="s">
        <v>288</v>
      </c>
      <c r="H282" s="180">
        <v>56</v>
      </c>
      <c r="I282" s="181"/>
      <c r="J282" s="181">
        <f>ROUND(I282*H282,2)</f>
        <v>0</v>
      </c>
      <c r="K282" s="182"/>
      <c r="L282" s="183"/>
      <c r="M282" s="184" t="s">
        <v>1</v>
      </c>
      <c r="N282" s="185" t="s">
        <v>39</v>
      </c>
      <c r="O282" s="151">
        <v>0</v>
      </c>
      <c r="P282" s="151">
        <f>O282*H282</f>
        <v>0</v>
      </c>
      <c r="Q282" s="151">
        <v>5.0000000000000001E-4</v>
      </c>
      <c r="R282" s="151">
        <f>Q282*H282</f>
        <v>2.8000000000000001E-2</v>
      </c>
      <c r="S282" s="151">
        <v>0</v>
      </c>
      <c r="T282" s="152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3" t="s">
        <v>172</v>
      </c>
      <c r="AT282" s="153" t="s">
        <v>247</v>
      </c>
      <c r="AU282" s="153" t="s">
        <v>84</v>
      </c>
      <c r="AY282" s="17" t="s">
        <v>135</v>
      </c>
      <c r="BE282" s="154">
        <f>IF(N282="základní",J282,0)</f>
        <v>0</v>
      </c>
      <c r="BF282" s="154">
        <f>IF(N282="snížená",J282,0)</f>
        <v>0</v>
      </c>
      <c r="BG282" s="154">
        <f>IF(N282="zákl. přenesená",J282,0)</f>
        <v>0</v>
      </c>
      <c r="BH282" s="154">
        <f>IF(N282="sníž. přenesená",J282,0)</f>
        <v>0</v>
      </c>
      <c r="BI282" s="154">
        <f>IF(N282="nulová",J282,0)</f>
        <v>0</v>
      </c>
      <c r="BJ282" s="17" t="s">
        <v>82</v>
      </c>
      <c r="BK282" s="154">
        <f>ROUND(I282*H282,2)</f>
        <v>0</v>
      </c>
      <c r="BL282" s="17" t="s">
        <v>141</v>
      </c>
      <c r="BM282" s="153" t="s">
        <v>401</v>
      </c>
    </row>
    <row r="283" spans="1:65" s="13" customFormat="1">
      <c r="B283" s="155"/>
      <c r="D283" s="156" t="s">
        <v>143</v>
      </c>
      <c r="E283" s="157" t="s">
        <v>1</v>
      </c>
      <c r="F283" s="158" t="s">
        <v>402</v>
      </c>
      <c r="H283" s="159">
        <v>56</v>
      </c>
      <c r="L283" s="155"/>
      <c r="M283" s="160"/>
      <c r="N283" s="161"/>
      <c r="O283" s="161"/>
      <c r="P283" s="161"/>
      <c r="Q283" s="161"/>
      <c r="R283" s="161"/>
      <c r="S283" s="161"/>
      <c r="T283" s="162"/>
      <c r="AT283" s="157" t="s">
        <v>143</v>
      </c>
      <c r="AU283" s="157" t="s">
        <v>84</v>
      </c>
      <c r="AV283" s="13" t="s">
        <v>84</v>
      </c>
      <c r="AW283" s="13" t="s">
        <v>30</v>
      </c>
      <c r="AX283" s="13" t="s">
        <v>82</v>
      </c>
      <c r="AY283" s="157" t="s">
        <v>135</v>
      </c>
    </row>
    <row r="284" spans="1:65" s="2" customFormat="1" ht="24.15" customHeight="1">
      <c r="A284" s="29"/>
      <c r="B284" s="141"/>
      <c r="C284" s="142" t="s">
        <v>403</v>
      </c>
      <c r="D284" s="142" t="s">
        <v>137</v>
      </c>
      <c r="E284" s="143" t="s">
        <v>404</v>
      </c>
      <c r="F284" s="144" t="s">
        <v>405</v>
      </c>
      <c r="G284" s="145" t="s">
        <v>165</v>
      </c>
      <c r="H284" s="146">
        <v>63.06</v>
      </c>
      <c r="I284" s="147"/>
      <c r="J284" s="147">
        <f>ROUND(I284*H284,2)</f>
        <v>0</v>
      </c>
      <c r="K284" s="148"/>
      <c r="L284" s="30"/>
      <c r="M284" s="149" t="s">
        <v>1</v>
      </c>
      <c r="N284" s="150" t="s">
        <v>39</v>
      </c>
      <c r="O284" s="151">
        <v>0.78200000000000003</v>
      </c>
      <c r="P284" s="151">
        <f>O284*H284</f>
        <v>49.312920000000005</v>
      </c>
      <c r="Q284" s="151">
        <v>0</v>
      </c>
      <c r="R284" s="151">
        <f>Q284*H284</f>
        <v>0</v>
      </c>
      <c r="S284" s="151">
        <v>0</v>
      </c>
      <c r="T284" s="152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3" t="s">
        <v>141</v>
      </c>
      <c r="AT284" s="153" t="s">
        <v>137</v>
      </c>
      <c r="AU284" s="153" t="s">
        <v>84</v>
      </c>
      <c r="AY284" s="17" t="s">
        <v>135</v>
      </c>
      <c r="BE284" s="154">
        <f>IF(N284="základní",J284,0)</f>
        <v>0</v>
      </c>
      <c r="BF284" s="154">
        <f>IF(N284="snížená",J284,0)</f>
        <v>0</v>
      </c>
      <c r="BG284" s="154">
        <f>IF(N284="zákl. přenesená",J284,0)</f>
        <v>0</v>
      </c>
      <c r="BH284" s="154">
        <f>IF(N284="sníž. přenesená",J284,0)</f>
        <v>0</v>
      </c>
      <c r="BI284" s="154">
        <f>IF(N284="nulová",J284,0)</f>
        <v>0</v>
      </c>
      <c r="BJ284" s="17" t="s">
        <v>82</v>
      </c>
      <c r="BK284" s="154">
        <f>ROUND(I284*H284,2)</f>
        <v>0</v>
      </c>
      <c r="BL284" s="17" t="s">
        <v>141</v>
      </c>
      <c r="BM284" s="153" t="s">
        <v>406</v>
      </c>
    </row>
    <row r="285" spans="1:65" s="13" customFormat="1">
      <c r="B285" s="155"/>
      <c r="D285" s="156" t="s">
        <v>143</v>
      </c>
      <c r="E285" s="157" t="s">
        <v>1</v>
      </c>
      <c r="F285" s="158" t="s">
        <v>386</v>
      </c>
      <c r="H285" s="159">
        <v>15.01</v>
      </c>
      <c r="L285" s="155"/>
      <c r="M285" s="160"/>
      <c r="N285" s="161"/>
      <c r="O285" s="161"/>
      <c r="P285" s="161"/>
      <c r="Q285" s="161"/>
      <c r="R285" s="161"/>
      <c r="S285" s="161"/>
      <c r="T285" s="162"/>
      <c r="AT285" s="157" t="s">
        <v>143</v>
      </c>
      <c r="AU285" s="157" t="s">
        <v>84</v>
      </c>
      <c r="AV285" s="13" t="s">
        <v>84</v>
      </c>
      <c r="AW285" s="13" t="s">
        <v>30</v>
      </c>
      <c r="AX285" s="13" t="s">
        <v>74</v>
      </c>
      <c r="AY285" s="157" t="s">
        <v>135</v>
      </c>
    </row>
    <row r="286" spans="1:65" s="13" customFormat="1">
      <c r="B286" s="155"/>
      <c r="D286" s="156" t="s">
        <v>143</v>
      </c>
      <c r="E286" s="157" t="s">
        <v>1</v>
      </c>
      <c r="F286" s="158" t="s">
        <v>387</v>
      </c>
      <c r="H286" s="159">
        <v>1.03</v>
      </c>
      <c r="L286" s="155"/>
      <c r="M286" s="160"/>
      <c r="N286" s="161"/>
      <c r="O286" s="161"/>
      <c r="P286" s="161"/>
      <c r="Q286" s="161"/>
      <c r="R286" s="161"/>
      <c r="S286" s="161"/>
      <c r="T286" s="162"/>
      <c r="AT286" s="157" t="s">
        <v>143</v>
      </c>
      <c r="AU286" s="157" t="s">
        <v>84</v>
      </c>
      <c r="AV286" s="13" t="s">
        <v>84</v>
      </c>
      <c r="AW286" s="13" t="s">
        <v>30</v>
      </c>
      <c r="AX286" s="13" t="s">
        <v>74</v>
      </c>
      <c r="AY286" s="157" t="s">
        <v>135</v>
      </c>
    </row>
    <row r="287" spans="1:65" s="13" customFormat="1">
      <c r="B287" s="155"/>
      <c r="D287" s="156" t="s">
        <v>143</v>
      </c>
      <c r="E287" s="157" t="s">
        <v>1</v>
      </c>
      <c r="F287" s="158" t="s">
        <v>388</v>
      </c>
      <c r="H287" s="159">
        <v>2.5299999999999998</v>
      </c>
      <c r="L287" s="155"/>
      <c r="M287" s="160"/>
      <c r="N287" s="161"/>
      <c r="O287" s="161"/>
      <c r="P287" s="161"/>
      <c r="Q287" s="161"/>
      <c r="R287" s="161"/>
      <c r="S287" s="161"/>
      <c r="T287" s="162"/>
      <c r="AT287" s="157" t="s">
        <v>143</v>
      </c>
      <c r="AU287" s="157" t="s">
        <v>84</v>
      </c>
      <c r="AV287" s="13" t="s">
        <v>84</v>
      </c>
      <c r="AW287" s="13" t="s">
        <v>30</v>
      </c>
      <c r="AX287" s="13" t="s">
        <v>74</v>
      </c>
      <c r="AY287" s="157" t="s">
        <v>135</v>
      </c>
    </row>
    <row r="288" spans="1:65" s="13" customFormat="1">
      <c r="B288" s="155"/>
      <c r="D288" s="156" t="s">
        <v>143</v>
      </c>
      <c r="E288" s="157" t="s">
        <v>1</v>
      </c>
      <c r="F288" s="158" t="s">
        <v>389</v>
      </c>
      <c r="H288" s="159">
        <v>2.0299999999999998</v>
      </c>
      <c r="L288" s="155"/>
      <c r="M288" s="160"/>
      <c r="N288" s="161"/>
      <c r="O288" s="161"/>
      <c r="P288" s="161"/>
      <c r="Q288" s="161"/>
      <c r="R288" s="161"/>
      <c r="S288" s="161"/>
      <c r="T288" s="162"/>
      <c r="AT288" s="157" t="s">
        <v>143</v>
      </c>
      <c r="AU288" s="157" t="s">
        <v>84</v>
      </c>
      <c r="AV288" s="13" t="s">
        <v>84</v>
      </c>
      <c r="AW288" s="13" t="s">
        <v>30</v>
      </c>
      <c r="AX288" s="13" t="s">
        <v>74</v>
      </c>
      <c r="AY288" s="157" t="s">
        <v>135</v>
      </c>
    </row>
    <row r="289" spans="1:65" s="13" customFormat="1">
      <c r="B289" s="155"/>
      <c r="D289" s="156" t="s">
        <v>143</v>
      </c>
      <c r="E289" s="157" t="s">
        <v>1</v>
      </c>
      <c r="F289" s="158" t="s">
        <v>390</v>
      </c>
      <c r="H289" s="159">
        <v>26.05</v>
      </c>
      <c r="L289" s="155"/>
      <c r="M289" s="160"/>
      <c r="N289" s="161"/>
      <c r="O289" s="161"/>
      <c r="P289" s="161"/>
      <c r="Q289" s="161"/>
      <c r="R289" s="161"/>
      <c r="S289" s="161"/>
      <c r="T289" s="162"/>
      <c r="AT289" s="157" t="s">
        <v>143</v>
      </c>
      <c r="AU289" s="157" t="s">
        <v>84</v>
      </c>
      <c r="AV289" s="13" t="s">
        <v>84</v>
      </c>
      <c r="AW289" s="13" t="s">
        <v>30</v>
      </c>
      <c r="AX289" s="13" t="s">
        <v>74</v>
      </c>
      <c r="AY289" s="157" t="s">
        <v>135</v>
      </c>
    </row>
    <row r="290" spans="1:65" s="13" customFormat="1">
      <c r="B290" s="155"/>
      <c r="D290" s="156" t="s">
        <v>143</v>
      </c>
      <c r="E290" s="157" t="s">
        <v>1</v>
      </c>
      <c r="F290" s="158" t="s">
        <v>391</v>
      </c>
      <c r="H290" s="159">
        <v>16.41</v>
      </c>
      <c r="L290" s="155"/>
      <c r="M290" s="160"/>
      <c r="N290" s="161"/>
      <c r="O290" s="161"/>
      <c r="P290" s="161"/>
      <c r="Q290" s="161"/>
      <c r="R290" s="161"/>
      <c r="S290" s="161"/>
      <c r="T290" s="162"/>
      <c r="AT290" s="157" t="s">
        <v>143</v>
      </c>
      <c r="AU290" s="157" t="s">
        <v>84</v>
      </c>
      <c r="AV290" s="13" t="s">
        <v>84</v>
      </c>
      <c r="AW290" s="13" t="s">
        <v>30</v>
      </c>
      <c r="AX290" s="13" t="s">
        <v>74</v>
      </c>
      <c r="AY290" s="157" t="s">
        <v>135</v>
      </c>
    </row>
    <row r="291" spans="1:65" s="14" customFormat="1">
      <c r="B291" s="163"/>
      <c r="D291" s="156" t="s">
        <v>143</v>
      </c>
      <c r="E291" s="164" t="s">
        <v>1</v>
      </c>
      <c r="F291" s="165" t="s">
        <v>184</v>
      </c>
      <c r="H291" s="166">
        <v>63.06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143</v>
      </c>
      <c r="AU291" s="164" t="s">
        <v>84</v>
      </c>
      <c r="AV291" s="14" t="s">
        <v>141</v>
      </c>
      <c r="AW291" s="14" t="s">
        <v>30</v>
      </c>
      <c r="AX291" s="14" t="s">
        <v>82</v>
      </c>
      <c r="AY291" s="164" t="s">
        <v>135</v>
      </c>
    </row>
    <row r="292" spans="1:65" s="2" customFormat="1" ht="37.799999999999997" customHeight="1">
      <c r="A292" s="29"/>
      <c r="B292" s="141"/>
      <c r="C292" s="176" t="s">
        <v>407</v>
      </c>
      <c r="D292" s="176" t="s">
        <v>247</v>
      </c>
      <c r="E292" s="177" t="s">
        <v>408</v>
      </c>
      <c r="F292" s="178" t="s">
        <v>409</v>
      </c>
      <c r="G292" s="179" t="s">
        <v>288</v>
      </c>
      <c r="H292" s="180">
        <v>27.745999999999999</v>
      </c>
      <c r="I292" s="181"/>
      <c r="J292" s="181">
        <f>ROUND(I292*H292,2)</f>
        <v>0</v>
      </c>
      <c r="K292" s="182"/>
      <c r="L292" s="183"/>
      <c r="M292" s="184" t="s">
        <v>1</v>
      </c>
      <c r="N292" s="185" t="s">
        <v>39</v>
      </c>
      <c r="O292" s="151">
        <v>0</v>
      </c>
      <c r="P292" s="151">
        <f>O292*H292</f>
        <v>0</v>
      </c>
      <c r="Q292" s="151">
        <v>3.7600000000000001E-2</v>
      </c>
      <c r="R292" s="151">
        <f>Q292*H292</f>
        <v>1.0432496</v>
      </c>
      <c r="S292" s="151">
        <v>0</v>
      </c>
      <c r="T292" s="152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3" t="s">
        <v>172</v>
      </c>
      <c r="AT292" s="153" t="s">
        <v>247</v>
      </c>
      <c r="AU292" s="153" t="s">
        <v>84</v>
      </c>
      <c r="AY292" s="17" t="s">
        <v>135</v>
      </c>
      <c r="BE292" s="154">
        <f>IF(N292="základní",J292,0)</f>
        <v>0</v>
      </c>
      <c r="BF292" s="154">
        <f>IF(N292="snížená",J292,0)</f>
        <v>0</v>
      </c>
      <c r="BG292" s="154">
        <f>IF(N292="zákl. přenesená",J292,0)</f>
        <v>0</v>
      </c>
      <c r="BH292" s="154">
        <f>IF(N292="sníž. přenesená",J292,0)</f>
        <v>0</v>
      </c>
      <c r="BI292" s="154">
        <f>IF(N292="nulová",J292,0)</f>
        <v>0</v>
      </c>
      <c r="BJ292" s="17" t="s">
        <v>82</v>
      </c>
      <c r="BK292" s="154">
        <f>ROUND(I292*H292,2)</f>
        <v>0</v>
      </c>
      <c r="BL292" s="17" t="s">
        <v>141</v>
      </c>
      <c r="BM292" s="153" t="s">
        <v>410</v>
      </c>
    </row>
    <row r="293" spans="1:65" s="13" customFormat="1">
      <c r="B293" s="155"/>
      <c r="D293" s="156" t="s">
        <v>143</v>
      </c>
      <c r="F293" s="158" t="s">
        <v>392</v>
      </c>
      <c r="H293" s="159">
        <v>27.745999999999999</v>
      </c>
      <c r="L293" s="155"/>
      <c r="M293" s="160"/>
      <c r="N293" s="161"/>
      <c r="O293" s="161"/>
      <c r="P293" s="161"/>
      <c r="Q293" s="161"/>
      <c r="R293" s="161"/>
      <c r="S293" s="161"/>
      <c r="T293" s="162"/>
      <c r="AT293" s="157" t="s">
        <v>143</v>
      </c>
      <c r="AU293" s="157" t="s">
        <v>84</v>
      </c>
      <c r="AV293" s="13" t="s">
        <v>84</v>
      </c>
      <c r="AW293" s="13" t="s">
        <v>3</v>
      </c>
      <c r="AX293" s="13" t="s">
        <v>82</v>
      </c>
      <c r="AY293" s="157" t="s">
        <v>135</v>
      </c>
    </row>
    <row r="294" spans="1:65" s="12" customFormat="1" ht="22.8" customHeight="1">
      <c r="B294" s="129"/>
      <c r="D294" s="130" t="s">
        <v>73</v>
      </c>
      <c r="E294" s="139" t="s">
        <v>157</v>
      </c>
      <c r="F294" s="139" t="s">
        <v>411</v>
      </c>
      <c r="J294" s="140">
        <f>BK294</f>
        <v>0</v>
      </c>
      <c r="L294" s="129"/>
      <c r="M294" s="133"/>
      <c r="N294" s="134"/>
      <c r="O294" s="134"/>
      <c r="P294" s="135">
        <f>SUM(P295:P335)</f>
        <v>230.81780000000003</v>
      </c>
      <c r="Q294" s="134"/>
      <c r="R294" s="135">
        <f>SUM(R295:R335)</f>
        <v>347.99308699999995</v>
      </c>
      <c r="S294" s="134"/>
      <c r="T294" s="136">
        <f>SUM(T295:T335)</f>
        <v>0</v>
      </c>
      <c r="AR294" s="130" t="s">
        <v>82</v>
      </c>
      <c r="AT294" s="137" t="s">
        <v>73</v>
      </c>
      <c r="AU294" s="137" t="s">
        <v>82</v>
      </c>
      <c r="AY294" s="130" t="s">
        <v>135</v>
      </c>
      <c r="BK294" s="138">
        <f>SUM(BK295:BK335)</f>
        <v>0</v>
      </c>
    </row>
    <row r="295" spans="1:65" s="2" customFormat="1" ht="24.15" customHeight="1">
      <c r="A295" s="29"/>
      <c r="B295" s="141"/>
      <c r="C295" s="142" t="s">
        <v>412</v>
      </c>
      <c r="D295" s="142" t="s">
        <v>137</v>
      </c>
      <c r="E295" s="143" t="s">
        <v>413</v>
      </c>
      <c r="F295" s="144" t="s">
        <v>414</v>
      </c>
      <c r="G295" s="145" t="s">
        <v>140</v>
      </c>
      <c r="H295" s="146">
        <v>14.6</v>
      </c>
      <c r="I295" s="147"/>
      <c r="J295" s="147">
        <f>ROUND(I295*H295,2)</f>
        <v>0</v>
      </c>
      <c r="K295" s="148"/>
      <c r="L295" s="30"/>
      <c r="M295" s="149" t="s">
        <v>1</v>
      </c>
      <c r="N295" s="150" t="s">
        <v>39</v>
      </c>
      <c r="O295" s="151">
        <v>7.8E-2</v>
      </c>
      <c r="P295" s="151">
        <f>O295*H295</f>
        <v>1.1388</v>
      </c>
      <c r="Q295" s="151">
        <v>0.106</v>
      </c>
      <c r="R295" s="151">
        <f>Q295*H295</f>
        <v>1.5475999999999999</v>
      </c>
      <c r="S295" s="151">
        <v>0</v>
      </c>
      <c r="T295" s="152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3" t="s">
        <v>141</v>
      </c>
      <c r="AT295" s="153" t="s">
        <v>137</v>
      </c>
      <c r="AU295" s="153" t="s">
        <v>84</v>
      </c>
      <c r="AY295" s="17" t="s">
        <v>135</v>
      </c>
      <c r="BE295" s="154">
        <f>IF(N295="základní",J295,0)</f>
        <v>0</v>
      </c>
      <c r="BF295" s="154">
        <f>IF(N295="snížená",J295,0)</f>
        <v>0</v>
      </c>
      <c r="BG295" s="154">
        <f>IF(N295="zákl. přenesená",J295,0)</f>
        <v>0</v>
      </c>
      <c r="BH295" s="154">
        <f>IF(N295="sníž. přenesená",J295,0)</f>
        <v>0</v>
      </c>
      <c r="BI295" s="154">
        <f>IF(N295="nulová",J295,0)</f>
        <v>0</v>
      </c>
      <c r="BJ295" s="17" t="s">
        <v>82</v>
      </c>
      <c r="BK295" s="154">
        <f>ROUND(I295*H295,2)</f>
        <v>0</v>
      </c>
      <c r="BL295" s="17" t="s">
        <v>141</v>
      </c>
      <c r="BM295" s="153" t="s">
        <v>415</v>
      </c>
    </row>
    <row r="296" spans="1:65" s="13" customFormat="1">
      <c r="B296" s="155"/>
      <c r="D296" s="156" t="s">
        <v>143</v>
      </c>
      <c r="E296" s="157" t="s">
        <v>1</v>
      </c>
      <c r="F296" s="158" t="s">
        <v>416</v>
      </c>
      <c r="H296" s="159">
        <v>14.6</v>
      </c>
      <c r="L296" s="155"/>
      <c r="M296" s="160"/>
      <c r="N296" s="161"/>
      <c r="O296" s="161"/>
      <c r="P296" s="161"/>
      <c r="Q296" s="161"/>
      <c r="R296" s="161"/>
      <c r="S296" s="161"/>
      <c r="T296" s="162"/>
      <c r="AT296" s="157" t="s">
        <v>143</v>
      </c>
      <c r="AU296" s="157" t="s">
        <v>84</v>
      </c>
      <c r="AV296" s="13" t="s">
        <v>84</v>
      </c>
      <c r="AW296" s="13" t="s">
        <v>30</v>
      </c>
      <c r="AX296" s="13" t="s">
        <v>82</v>
      </c>
      <c r="AY296" s="157" t="s">
        <v>135</v>
      </c>
    </row>
    <row r="297" spans="1:65" s="2" customFormat="1" ht="24.15" customHeight="1">
      <c r="A297" s="29"/>
      <c r="B297" s="141"/>
      <c r="C297" s="142" t="s">
        <v>417</v>
      </c>
      <c r="D297" s="142" t="s">
        <v>137</v>
      </c>
      <c r="E297" s="143" t="s">
        <v>418</v>
      </c>
      <c r="F297" s="144" t="s">
        <v>419</v>
      </c>
      <c r="G297" s="145" t="s">
        <v>140</v>
      </c>
      <c r="H297" s="146">
        <v>292.60000000000002</v>
      </c>
      <c r="I297" s="147"/>
      <c r="J297" s="147">
        <f>ROUND(I297*H297,2)</f>
        <v>0</v>
      </c>
      <c r="K297" s="148"/>
      <c r="L297" s="30"/>
      <c r="M297" s="149" t="s">
        <v>1</v>
      </c>
      <c r="N297" s="150" t="s">
        <v>39</v>
      </c>
      <c r="O297" s="151">
        <v>2.4E-2</v>
      </c>
      <c r="P297" s="151">
        <f>O297*H297</f>
        <v>7.0224000000000011</v>
      </c>
      <c r="Q297" s="151">
        <v>0.106</v>
      </c>
      <c r="R297" s="151">
        <f>Q297*H297</f>
        <v>31.015600000000003</v>
      </c>
      <c r="S297" s="151">
        <v>0</v>
      </c>
      <c r="T297" s="152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3" t="s">
        <v>141</v>
      </c>
      <c r="AT297" s="153" t="s">
        <v>137</v>
      </c>
      <c r="AU297" s="153" t="s">
        <v>84</v>
      </c>
      <c r="AY297" s="17" t="s">
        <v>135</v>
      </c>
      <c r="BE297" s="154">
        <f>IF(N297="základní",J297,0)</f>
        <v>0</v>
      </c>
      <c r="BF297" s="154">
        <f>IF(N297="snížená",J297,0)</f>
        <v>0</v>
      </c>
      <c r="BG297" s="154">
        <f>IF(N297="zákl. přenesená",J297,0)</f>
        <v>0</v>
      </c>
      <c r="BH297" s="154">
        <f>IF(N297="sníž. přenesená",J297,0)</f>
        <v>0</v>
      </c>
      <c r="BI297" s="154">
        <f>IF(N297="nulová",J297,0)</f>
        <v>0</v>
      </c>
      <c r="BJ297" s="17" t="s">
        <v>82</v>
      </c>
      <c r="BK297" s="154">
        <f>ROUND(I297*H297,2)</f>
        <v>0</v>
      </c>
      <c r="BL297" s="17" t="s">
        <v>141</v>
      </c>
      <c r="BM297" s="153" t="s">
        <v>420</v>
      </c>
    </row>
    <row r="298" spans="1:65" s="15" customFormat="1">
      <c r="B298" s="170"/>
      <c r="D298" s="156" t="s">
        <v>143</v>
      </c>
      <c r="E298" s="171" t="s">
        <v>1</v>
      </c>
      <c r="F298" s="172" t="s">
        <v>421</v>
      </c>
      <c r="H298" s="171" t="s">
        <v>1</v>
      </c>
      <c r="L298" s="170"/>
      <c r="M298" s="173"/>
      <c r="N298" s="174"/>
      <c r="O298" s="174"/>
      <c r="P298" s="174"/>
      <c r="Q298" s="174"/>
      <c r="R298" s="174"/>
      <c r="S298" s="174"/>
      <c r="T298" s="175"/>
      <c r="AT298" s="171" t="s">
        <v>143</v>
      </c>
      <c r="AU298" s="171" t="s">
        <v>84</v>
      </c>
      <c r="AV298" s="15" t="s">
        <v>82</v>
      </c>
      <c r="AW298" s="15" t="s">
        <v>30</v>
      </c>
      <c r="AX298" s="15" t="s">
        <v>74</v>
      </c>
      <c r="AY298" s="171" t="s">
        <v>135</v>
      </c>
    </row>
    <row r="299" spans="1:65" s="13" customFormat="1">
      <c r="B299" s="155"/>
      <c r="D299" s="156" t="s">
        <v>143</v>
      </c>
      <c r="E299" s="157" t="s">
        <v>1</v>
      </c>
      <c r="F299" s="158" t="s">
        <v>422</v>
      </c>
      <c r="H299" s="159">
        <v>148.30000000000001</v>
      </c>
      <c r="L299" s="155"/>
      <c r="M299" s="160"/>
      <c r="N299" s="161"/>
      <c r="O299" s="161"/>
      <c r="P299" s="161"/>
      <c r="Q299" s="161"/>
      <c r="R299" s="161"/>
      <c r="S299" s="161"/>
      <c r="T299" s="162"/>
      <c r="AT299" s="157" t="s">
        <v>143</v>
      </c>
      <c r="AU299" s="157" t="s">
        <v>84</v>
      </c>
      <c r="AV299" s="13" t="s">
        <v>84</v>
      </c>
      <c r="AW299" s="13" t="s">
        <v>30</v>
      </c>
      <c r="AX299" s="13" t="s">
        <v>74</v>
      </c>
      <c r="AY299" s="157" t="s">
        <v>135</v>
      </c>
    </row>
    <row r="300" spans="1:65" s="13" customFormat="1">
      <c r="B300" s="155"/>
      <c r="D300" s="156" t="s">
        <v>143</v>
      </c>
      <c r="E300" s="157" t="s">
        <v>1</v>
      </c>
      <c r="F300" s="158" t="s">
        <v>423</v>
      </c>
      <c r="H300" s="159">
        <v>11</v>
      </c>
      <c r="L300" s="155"/>
      <c r="M300" s="160"/>
      <c r="N300" s="161"/>
      <c r="O300" s="161"/>
      <c r="P300" s="161"/>
      <c r="Q300" s="161"/>
      <c r="R300" s="161"/>
      <c r="S300" s="161"/>
      <c r="T300" s="162"/>
      <c r="AT300" s="157" t="s">
        <v>143</v>
      </c>
      <c r="AU300" s="157" t="s">
        <v>84</v>
      </c>
      <c r="AV300" s="13" t="s">
        <v>84</v>
      </c>
      <c r="AW300" s="13" t="s">
        <v>30</v>
      </c>
      <c r="AX300" s="13" t="s">
        <v>74</v>
      </c>
      <c r="AY300" s="157" t="s">
        <v>135</v>
      </c>
    </row>
    <row r="301" spans="1:65" s="13" customFormat="1">
      <c r="B301" s="155"/>
      <c r="D301" s="156" t="s">
        <v>143</v>
      </c>
      <c r="E301" s="157" t="s">
        <v>1</v>
      </c>
      <c r="F301" s="158" t="s">
        <v>424</v>
      </c>
      <c r="H301" s="159">
        <v>131.30000000000001</v>
      </c>
      <c r="L301" s="155"/>
      <c r="M301" s="160"/>
      <c r="N301" s="161"/>
      <c r="O301" s="161"/>
      <c r="P301" s="161"/>
      <c r="Q301" s="161"/>
      <c r="R301" s="161"/>
      <c r="S301" s="161"/>
      <c r="T301" s="162"/>
      <c r="AT301" s="157" t="s">
        <v>143</v>
      </c>
      <c r="AU301" s="157" t="s">
        <v>84</v>
      </c>
      <c r="AV301" s="13" t="s">
        <v>84</v>
      </c>
      <c r="AW301" s="13" t="s">
        <v>30</v>
      </c>
      <c r="AX301" s="13" t="s">
        <v>74</v>
      </c>
      <c r="AY301" s="157" t="s">
        <v>135</v>
      </c>
    </row>
    <row r="302" spans="1:65" s="13" customFormat="1">
      <c r="B302" s="155"/>
      <c r="D302" s="156" t="s">
        <v>143</v>
      </c>
      <c r="E302" s="157" t="s">
        <v>1</v>
      </c>
      <c r="F302" s="158" t="s">
        <v>425</v>
      </c>
      <c r="H302" s="159">
        <v>2</v>
      </c>
      <c r="L302" s="155"/>
      <c r="M302" s="160"/>
      <c r="N302" s="161"/>
      <c r="O302" s="161"/>
      <c r="P302" s="161"/>
      <c r="Q302" s="161"/>
      <c r="R302" s="161"/>
      <c r="S302" s="161"/>
      <c r="T302" s="162"/>
      <c r="AT302" s="157" t="s">
        <v>143</v>
      </c>
      <c r="AU302" s="157" t="s">
        <v>84</v>
      </c>
      <c r="AV302" s="13" t="s">
        <v>84</v>
      </c>
      <c r="AW302" s="13" t="s">
        <v>30</v>
      </c>
      <c r="AX302" s="13" t="s">
        <v>74</v>
      </c>
      <c r="AY302" s="157" t="s">
        <v>135</v>
      </c>
    </row>
    <row r="303" spans="1:65" s="14" customFormat="1">
      <c r="B303" s="163"/>
      <c r="D303" s="156" t="s">
        <v>143</v>
      </c>
      <c r="E303" s="164" t="s">
        <v>1</v>
      </c>
      <c r="F303" s="165" t="s">
        <v>184</v>
      </c>
      <c r="H303" s="166">
        <v>292.60000000000002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143</v>
      </c>
      <c r="AU303" s="164" t="s">
        <v>84</v>
      </c>
      <c r="AV303" s="14" t="s">
        <v>141</v>
      </c>
      <c r="AW303" s="14" t="s">
        <v>30</v>
      </c>
      <c r="AX303" s="14" t="s">
        <v>82</v>
      </c>
      <c r="AY303" s="164" t="s">
        <v>135</v>
      </c>
    </row>
    <row r="304" spans="1:65" s="2" customFormat="1" ht="24.15" customHeight="1">
      <c r="A304" s="29"/>
      <c r="B304" s="141"/>
      <c r="C304" s="142" t="s">
        <v>426</v>
      </c>
      <c r="D304" s="142" t="s">
        <v>137</v>
      </c>
      <c r="E304" s="143" t="s">
        <v>427</v>
      </c>
      <c r="F304" s="144" t="s">
        <v>428</v>
      </c>
      <c r="G304" s="145" t="s">
        <v>140</v>
      </c>
      <c r="H304" s="146">
        <v>457.2</v>
      </c>
      <c r="I304" s="147"/>
      <c r="J304" s="147">
        <f>ROUND(I304*H304,2)</f>
        <v>0</v>
      </c>
      <c r="K304" s="148"/>
      <c r="L304" s="30"/>
      <c r="M304" s="149" t="s">
        <v>1</v>
      </c>
      <c r="N304" s="150" t="s">
        <v>39</v>
      </c>
      <c r="O304" s="151">
        <v>2.8000000000000001E-2</v>
      </c>
      <c r="P304" s="151">
        <f>O304*H304</f>
        <v>12.801600000000001</v>
      </c>
      <c r="Q304" s="151">
        <v>0.39600000000000002</v>
      </c>
      <c r="R304" s="151">
        <f>Q304*H304</f>
        <v>181.05119999999999</v>
      </c>
      <c r="S304" s="151">
        <v>0</v>
      </c>
      <c r="T304" s="152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3" t="s">
        <v>141</v>
      </c>
      <c r="AT304" s="153" t="s">
        <v>137</v>
      </c>
      <c r="AU304" s="153" t="s">
        <v>84</v>
      </c>
      <c r="AY304" s="17" t="s">
        <v>135</v>
      </c>
      <c r="BE304" s="154">
        <f>IF(N304="základní",J304,0)</f>
        <v>0</v>
      </c>
      <c r="BF304" s="154">
        <f>IF(N304="snížená",J304,0)</f>
        <v>0</v>
      </c>
      <c r="BG304" s="154">
        <f>IF(N304="zákl. přenesená",J304,0)</f>
        <v>0</v>
      </c>
      <c r="BH304" s="154">
        <f>IF(N304="sníž. přenesená",J304,0)</f>
        <v>0</v>
      </c>
      <c r="BI304" s="154">
        <f>IF(N304="nulová",J304,0)</f>
        <v>0</v>
      </c>
      <c r="BJ304" s="17" t="s">
        <v>82</v>
      </c>
      <c r="BK304" s="154">
        <f>ROUND(I304*H304,2)</f>
        <v>0</v>
      </c>
      <c r="BL304" s="17" t="s">
        <v>141</v>
      </c>
      <c r="BM304" s="153" t="s">
        <v>429</v>
      </c>
    </row>
    <row r="305" spans="1:65" s="13" customFormat="1">
      <c r="B305" s="155"/>
      <c r="D305" s="156" t="s">
        <v>143</v>
      </c>
      <c r="E305" s="157" t="s">
        <v>1</v>
      </c>
      <c r="F305" s="158" t="s">
        <v>265</v>
      </c>
      <c r="H305" s="159">
        <v>457.2</v>
      </c>
      <c r="L305" s="155"/>
      <c r="M305" s="160"/>
      <c r="N305" s="161"/>
      <c r="O305" s="161"/>
      <c r="P305" s="161"/>
      <c r="Q305" s="161"/>
      <c r="R305" s="161"/>
      <c r="S305" s="161"/>
      <c r="T305" s="162"/>
      <c r="AT305" s="157" t="s">
        <v>143</v>
      </c>
      <c r="AU305" s="157" t="s">
        <v>84</v>
      </c>
      <c r="AV305" s="13" t="s">
        <v>84</v>
      </c>
      <c r="AW305" s="13" t="s">
        <v>30</v>
      </c>
      <c r="AX305" s="13" t="s">
        <v>82</v>
      </c>
      <c r="AY305" s="157" t="s">
        <v>135</v>
      </c>
    </row>
    <row r="306" spans="1:65" s="2" customFormat="1" ht="24.15" customHeight="1">
      <c r="A306" s="29"/>
      <c r="B306" s="141"/>
      <c r="C306" s="142" t="s">
        <v>430</v>
      </c>
      <c r="D306" s="142" t="s">
        <v>137</v>
      </c>
      <c r="E306" s="143" t="s">
        <v>431</v>
      </c>
      <c r="F306" s="144" t="s">
        <v>432</v>
      </c>
      <c r="G306" s="145" t="s">
        <v>140</v>
      </c>
      <c r="H306" s="146">
        <v>292.60000000000002</v>
      </c>
      <c r="I306" s="147"/>
      <c r="J306" s="147">
        <f>ROUND(I306*H306,2)</f>
        <v>0</v>
      </c>
      <c r="K306" s="148"/>
      <c r="L306" s="30"/>
      <c r="M306" s="149" t="s">
        <v>1</v>
      </c>
      <c r="N306" s="150" t="s">
        <v>39</v>
      </c>
      <c r="O306" s="151">
        <v>2.3E-2</v>
      </c>
      <c r="P306" s="151">
        <f>O306*H306</f>
        <v>6.7298</v>
      </c>
      <c r="Q306" s="151">
        <v>0.23</v>
      </c>
      <c r="R306" s="151">
        <f>Q306*H306</f>
        <v>67.298000000000002</v>
      </c>
      <c r="S306" s="151">
        <v>0</v>
      </c>
      <c r="T306" s="152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3" t="s">
        <v>141</v>
      </c>
      <c r="AT306" s="153" t="s">
        <v>137</v>
      </c>
      <c r="AU306" s="153" t="s">
        <v>84</v>
      </c>
      <c r="AY306" s="17" t="s">
        <v>135</v>
      </c>
      <c r="BE306" s="154">
        <f>IF(N306="základní",J306,0)</f>
        <v>0</v>
      </c>
      <c r="BF306" s="154">
        <f>IF(N306="snížená",J306,0)</f>
        <v>0</v>
      </c>
      <c r="BG306" s="154">
        <f>IF(N306="zákl. přenesená",J306,0)</f>
        <v>0</v>
      </c>
      <c r="BH306" s="154">
        <f>IF(N306="sníž. přenesená",J306,0)</f>
        <v>0</v>
      </c>
      <c r="BI306" s="154">
        <f>IF(N306="nulová",J306,0)</f>
        <v>0</v>
      </c>
      <c r="BJ306" s="17" t="s">
        <v>82</v>
      </c>
      <c r="BK306" s="154">
        <f>ROUND(I306*H306,2)</f>
        <v>0</v>
      </c>
      <c r="BL306" s="17" t="s">
        <v>141</v>
      </c>
      <c r="BM306" s="153" t="s">
        <v>433</v>
      </c>
    </row>
    <row r="307" spans="1:65" s="15" customFormat="1">
      <c r="B307" s="170"/>
      <c r="D307" s="156" t="s">
        <v>143</v>
      </c>
      <c r="E307" s="171" t="s">
        <v>1</v>
      </c>
      <c r="F307" s="172" t="s">
        <v>421</v>
      </c>
      <c r="H307" s="171" t="s">
        <v>1</v>
      </c>
      <c r="L307" s="170"/>
      <c r="M307" s="173"/>
      <c r="N307" s="174"/>
      <c r="O307" s="174"/>
      <c r="P307" s="174"/>
      <c r="Q307" s="174"/>
      <c r="R307" s="174"/>
      <c r="S307" s="174"/>
      <c r="T307" s="175"/>
      <c r="AT307" s="171" t="s">
        <v>143</v>
      </c>
      <c r="AU307" s="171" t="s">
        <v>84</v>
      </c>
      <c r="AV307" s="15" t="s">
        <v>82</v>
      </c>
      <c r="AW307" s="15" t="s">
        <v>30</v>
      </c>
      <c r="AX307" s="15" t="s">
        <v>74</v>
      </c>
      <c r="AY307" s="171" t="s">
        <v>135</v>
      </c>
    </row>
    <row r="308" spans="1:65" s="13" customFormat="1">
      <c r="B308" s="155"/>
      <c r="D308" s="156" t="s">
        <v>143</v>
      </c>
      <c r="E308" s="157" t="s">
        <v>1</v>
      </c>
      <c r="F308" s="158" t="s">
        <v>422</v>
      </c>
      <c r="H308" s="159">
        <v>148.30000000000001</v>
      </c>
      <c r="L308" s="155"/>
      <c r="M308" s="160"/>
      <c r="N308" s="161"/>
      <c r="O308" s="161"/>
      <c r="P308" s="161"/>
      <c r="Q308" s="161"/>
      <c r="R308" s="161"/>
      <c r="S308" s="161"/>
      <c r="T308" s="162"/>
      <c r="AT308" s="157" t="s">
        <v>143</v>
      </c>
      <c r="AU308" s="157" t="s">
        <v>84</v>
      </c>
      <c r="AV308" s="13" t="s">
        <v>84</v>
      </c>
      <c r="AW308" s="13" t="s">
        <v>30</v>
      </c>
      <c r="AX308" s="13" t="s">
        <v>74</v>
      </c>
      <c r="AY308" s="157" t="s">
        <v>135</v>
      </c>
    </row>
    <row r="309" spans="1:65" s="13" customFormat="1">
      <c r="B309" s="155"/>
      <c r="D309" s="156" t="s">
        <v>143</v>
      </c>
      <c r="E309" s="157" t="s">
        <v>1</v>
      </c>
      <c r="F309" s="158" t="s">
        <v>423</v>
      </c>
      <c r="H309" s="159">
        <v>11</v>
      </c>
      <c r="L309" s="155"/>
      <c r="M309" s="160"/>
      <c r="N309" s="161"/>
      <c r="O309" s="161"/>
      <c r="P309" s="161"/>
      <c r="Q309" s="161"/>
      <c r="R309" s="161"/>
      <c r="S309" s="161"/>
      <c r="T309" s="162"/>
      <c r="AT309" s="157" t="s">
        <v>143</v>
      </c>
      <c r="AU309" s="157" t="s">
        <v>84</v>
      </c>
      <c r="AV309" s="13" t="s">
        <v>84</v>
      </c>
      <c r="AW309" s="13" t="s">
        <v>30</v>
      </c>
      <c r="AX309" s="13" t="s">
        <v>74</v>
      </c>
      <c r="AY309" s="157" t="s">
        <v>135</v>
      </c>
    </row>
    <row r="310" spans="1:65" s="13" customFormat="1">
      <c r="B310" s="155"/>
      <c r="D310" s="156" t="s">
        <v>143</v>
      </c>
      <c r="E310" s="157" t="s">
        <v>1</v>
      </c>
      <c r="F310" s="158" t="s">
        <v>424</v>
      </c>
      <c r="H310" s="159">
        <v>131.30000000000001</v>
      </c>
      <c r="L310" s="155"/>
      <c r="M310" s="160"/>
      <c r="N310" s="161"/>
      <c r="O310" s="161"/>
      <c r="P310" s="161"/>
      <c r="Q310" s="161"/>
      <c r="R310" s="161"/>
      <c r="S310" s="161"/>
      <c r="T310" s="162"/>
      <c r="AT310" s="157" t="s">
        <v>143</v>
      </c>
      <c r="AU310" s="157" t="s">
        <v>84</v>
      </c>
      <c r="AV310" s="13" t="s">
        <v>84</v>
      </c>
      <c r="AW310" s="13" t="s">
        <v>30</v>
      </c>
      <c r="AX310" s="13" t="s">
        <v>74</v>
      </c>
      <c r="AY310" s="157" t="s">
        <v>135</v>
      </c>
    </row>
    <row r="311" spans="1:65" s="13" customFormat="1">
      <c r="B311" s="155"/>
      <c r="D311" s="156" t="s">
        <v>143</v>
      </c>
      <c r="E311" s="157" t="s">
        <v>1</v>
      </c>
      <c r="F311" s="158" t="s">
        <v>425</v>
      </c>
      <c r="H311" s="159">
        <v>2</v>
      </c>
      <c r="L311" s="155"/>
      <c r="M311" s="160"/>
      <c r="N311" s="161"/>
      <c r="O311" s="161"/>
      <c r="P311" s="161"/>
      <c r="Q311" s="161"/>
      <c r="R311" s="161"/>
      <c r="S311" s="161"/>
      <c r="T311" s="162"/>
      <c r="AT311" s="157" t="s">
        <v>143</v>
      </c>
      <c r="AU311" s="157" t="s">
        <v>84</v>
      </c>
      <c r="AV311" s="13" t="s">
        <v>84</v>
      </c>
      <c r="AW311" s="13" t="s">
        <v>30</v>
      </c>
      <c r="AX311" s="13" t="s">
        <v>74</v>
      </c>
      <c r="AY311" s="157" t="s">
        <v>135</v>
      </c>
    </row>
    <row r="312" spans="1:65" s="14" customFormat="1">
      <c r="B312" s="163"/>
      <c r="D312" s="156" t="s">
        <v>143</v>
      </c>
      <c r="E312" s="164" t="s">
        <v>1</v>
      </c>
      <c r="F312" s="165" t="s">
        <v>184</v>
      </c>
      <c r="H312" s="166">
        <v>292.60000000000002</v>
      </c>
      <c r="L312" s="163"/>
      <c r="M312" s="167"/>
      <c r="N312" s="168"/>
      <c r="O312" s="168"/>
      <c r="P312" s="168"/>
      <c r="Q312" s="168"/>
      <c r="R312" s="168"/>
      <c r="S312" s="168"/>
      <c r="T312" s="169"/>
      <c r="AT312" s="164" t="s">
        <v>143</v>
      </c>
      <c r="AU312" s="164" t="s">
        <v>84</v>
      </c>
      <c r="AV312" s="14" t="s">
        <v>141</v>
      </c>
      <c r="AW312" s="14" t="s">
        <v>30</v>
      </c>
      <c r="AX312" s="14" t="s">
        <v>82</v>
      </c>
      <c r="AY312" s="164" t="s">
        <v>135</v>
      </c>
    </row>
    <row r="313" spans="1:65" s="2" customFormat="1" ht="24.15" customHeight="1">
      <c r="A313" s="29"/>
      <c r="B313" s="141"/>
      <c r="C313" s="142" t="s">
        <v>434</v>
      </c>
      <c r="D313" s="142" t="s">
        <v>137</v>
      </c>
      <c r="E313" s="143" t="s">
        <v>435</v>
      </c>
      <c r="F313" s="144" t="s">
        <v>436</v>
      </c>
      <c r="G313" s="145" t="s">
        <v>140</v>
      </c>
      <c r="H313" s="146">
        <v>131.30000000000001</v>
      </c>
      <c r="I313" s="147"/>
      <c r="J313" s="147">
        <f>ROUND(I313*H313,2)</f>
        <v>0</v>
      </c>
      <c r="K313" s="148"/>
      <c r="L313" s="30"/>
      <c r="M313" s="149" t="s">
        <v>1</v>
      </c>
      <c r="N313" s="150" t="s">
        <v>39</v>
      </c>
      <c r="O313" s="151">
        <v>0.77800000000000002</v>
      </c>
      <c r="P313" s="151">
        <f>O313*H313</f>
        <v>102.15140000000001</v>
      </c>
      <c r="Q313" s="151">
        <v>8.9219999999999994E-2</v>
      </c>
      <c r="R313" s="151">
        <f>Q313*H313</f>
        <v>11.714586000000001</v>
      </c>
      <c r="S313" s="151">
        <v>0</v>
      </c>
      <c r="T313" s="152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3" t="s">
        <v>141</v>
      </c>
      <c r="AT313" s="153" t="s">
        <v>137</v>
      </c>
      <c r="AU313" s="153" t="s">
        <v>84</v>
      </c>
      <c r="AY313" s="17" t="s">
        <v>135</v>
      </c>
      <c r="BE313" s="154">
        <f>IF(N313="základní",J313,0)</f>
        <v>0</v>
      </c>
      <c r="BF313" s="154">
        <f>IF(N313="snížená",J313,0)</f>
        <v>0</v>
      </c>
      <c r="BG313" s="154">
        <f>IF(N313="zákl. přenesená",J313,0)</f>
        <v>0</v>
      </c>
      <c r="BH313" s="154">
        <f>IF(N313="sníž. přenesená",J313,0)</f>
        <v>0</v>
      </c>
      <c r="BI313" s="154">
        <f>IF(N313="nulová",J313,0)</f>
        <v>0</v>
      </c>
      <c r="BJ313" s="17" t="s">
        <v>82</v>
      </c>
      <c r="BK313" s="154">
        <f>ROUND(I313*H313,2)</f>
        <v>0</v>
      </c>
      <c r="BL313" s="17" t="s">
        <v>141</v>
      </c>
      <c r="BM313" s="153" t="s">
        <v>437</v>
      </c>
    </row>
    <row r="314" spans="1:65" s="15" customFormat="1">
      <c r="B314" s="170"/>
      <c r="D314" s="156" t="s">
        <v>143</v>
      </c>
      <c r="E314" s="171" t="s">
        <v>1</v>
      </c>
      <c r="F314" s="172" t="s">
        <v>438</v>
      </c>
      <c r="H314" s="171" t="s">
        <v>1</v>
      </c>
      <c r="L314" s="170"/>
      <c r="M314" s="173"/>
      <c r="N314" s="174"/>
      <c r="O314" s="174"/>
      <c r="P314" s="174"/>
      <c r="Q314" s="174"/>
      <c r="R314" s="174"/>
      <c r="S314" s="174"/>
      <c r="T314" s="175"/>
      <c r="AT314" s="171" t="s">
        <v>143</v>
      </c>
      <c r="AU314" s="171" t="s">
        <v>84</v>
      </c>
      <c r="AV314" s="15" t="s">
        <v>82</v>
      </c>
      <c r="AW314" s="15" t="s">
        <v>30</v>
      </c>
      <c r="AX314" s="15" t="s">
        <v>74</v>
      </c>
      <c r="AY314" s="171" t="s">
        <v>135</v>
      </c>
    </row>
    <row r="315" spans="1:65" s="13" customFormat="1">
      <c r="B315" s="155"/>
      <c r="D315" s="156" t="s">
        <v>143</v>
      </c>
      <c r="E315" s="157" t="s">
        <v>1</v>
      </c>
      <c r="F315" s="158" t="s">
        <v>424</v>
      </c>
      <c r="H315" s="159">
        <v>131.30000000000001</v>
      </c>
      <c r="L315" s="155"/>
      <c r="M315" s="160"/>
      <c r="N315" s="161"/>
      <c r="O315" s="161"/>
      <c r="P315" s="161"/>
      <c r="Q315" s="161"/>
      <c r="R315" s="161"/>
      <c r="S315" s="161"/>
      <c r="T315" s="162"/>
      <c r="AT315" s="157" t="s">
        <v>143</v>
      </c>
      <c r="AU315" s="157" t="s">
        <v>84</v>
      </c>
      <c r="AV315" s="13" t="s">
        <v>84</v>
      </c>
      <c r="AW315" s="13" t="s">
        <v>30</v>
      </c>
      <c r="AX315" s="13" t="s">
        <v>82</v>
      </c>
      <c r="AY315" s="157" t="s">
        <v>135</v>
      </c>
    </row>
    <row r="316" spans="1:65" s="2" customFormat="1" ht="24.15" customHeight="1">
      <c r="A316" s="29"/>
      <c r="B316" s="141"/>
      <c r="C316" s="176" t="s">
        <v>439</v>
      </c>
      <c r="D316" s="176" t="s">
        <v>247</v>
      </c>
      <c r="E316" s="177" t="s">
        <v>440</v>
      </c>
      <c r="F316" s="178" t="s">
        <v>441</v>
      </c>
      <c r="G316" s="179" t="s">
        <v>140</v>
      </c>
      <c r="H316" s="180">
        <v>135.239</v>
      </c>
      <c r="I316" s="181"/>
      <c r="J316" s="181">
        <f>ROUND(I316*H316,2)</f>
        <v>0</v>
      </c>
      <c r="K316" s="182"/>
      <c r="L316" s="183"/>
      <c r="M316" s="184" t="s">
        <v>1</v>
      </c>
      <c r="N316" s="185" t="s">
        <v>39</v>
      </c>
      <c r="O316" s="151">
        <v>0</v>
      </c>
      <c r="P316" s="151">
        <f>O316*H316</f>
        <v>0</v>
      </c>
      <c r="Q316" s="151">
        <v>0.128</v>
      </c>
      <c r="R316" s="151">
        <f>Q316*H316</f>
        <v>17.310592</v>
      </c>
      <c r="S316" s="151">
        <v>0</v>
      </c>
      <c r="T316" s="152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3" t="s">
        <v>172</v>
      </c>
      <c r="AT316" s="153" t="s">
        <v>247</v>
      </c>
      <c r="AU316" s="153" t="s">
        <v>84</v>
      </c>
      <c r="AY316" s="17" t="s">
        <v>135</v>
      </c>
      <c r="BE316" s="154">
        <f>IF(N316="základní",J316,0)</f>
        <v>0</v>
      </c>
      <c r="BF316" s="154">
        <f>IF(N316="snížená",J316,0)</f>
        <v>0</v>
      </c>
      <c r="BG316" s="154">
        <f>IF(N316="zákl. přenesená",J316,0)</f>
        <v>0</v>
      </c>
      <c r="BH316" s="154">
        <f>IF(N316="sníž. přenesená",J316,0)</f>
        <v>0</v>
      </c>
      <c r="BI316" s="154">
        <f>IF(N316="nulová",J316,0)</f>
        <v>0</v>
      </c>
      <c r="BJ316" s="17" t="s">
        <v>82</v>
      </c>
      <c r="BK316" s="154">
        <f>ROUND(I316*H316,2)</f>
        <v>0</v>
      </c>
      <c r="BL316" s="17" t="s">
        <v>141</v>
      </c>
      <c r="BM316" s="153" t="s">
        <v>442</v>
      </c>
    </row>
    <row r="317" spans="1:65" s="13" customFormat="1">
      <c r="B317" s="155"/>
      <c r="D317" s="156" t="s">
        <v>143</v>
      </c>
      <c r="F317" s="158" t="s">
        <v>443</v>
      </c>
      <c r="H317" s="159">
        <v>135.239</v>
      </c>
      <c r="L317" s="155"/>
      <c r="M317" s="160"/>
      <c r="N317" s="161"/>
      <c r="O317" s="161"/>
      <c r="P317" s="161"/>
      <c r="Q317" s="161"/>
      <c r="R317" s="161"/>
      <c r="S317" s="161"/>
      <c r="T317" s="162"/>
      <c r="AT317" s="157" t="s">
        <v>143</v>
      </c>
      <c r="AU317" s="157" t="s">
        <v>84</v>
      </c>
      <c r="AV317" s="13" t="s">
        <v>84</v>
      </c>
      <c r="AW317" s="13" t="s">
        <v>3</v>
      </c>
      <c r="AX317" s="13" t="s">
        <v>82</v>
      </c>
      <c r="AY317" s="157" t="s">
        <v>135</v>
      </c>
    </row>
    <row r="318" spans="1:65" s="2" customFormat="1" ht="21.75" customHeight="1">
      <c r="A318" s="29"/>
      <c r="B318" s="141"/>
      <c r="C318" s="142" t="s">
        <v>444</v>
      </c>
      <c r="D318" s="142" t="s">
        <v>137</v>
      </c>
      <c r="E318" s="143" t="s">
        <v>445</v>
      </c>
      <c r="F318" s="144" t="s">
        <v>446</v>
      </c>
      <c r="G318" s="145" t="s">
        <v>140</v>
      </c>
      <c r="H318" s="146">
        <v>14.6</v>
      </c>
      <c r="I318" s="147"/>
      <c r="J318" s="147">
        <f>ROUND(I318*H318,2)</f>
        <v>0</v>
      </c>
      <c r="K318" s="148"/>
      <c r="L318" s="30"/>
      <c r="M318" s="149" t="s">
        <v>1</v>
      </c>
      <c r="N318" s="150" t="s">
        <v>39</v>
      </c>
      <c r="O318" s="151">
        <v>0</v>
      </c>
      <c r="P318" s="151">
        <f>O318*H318</f>
        <v>0</v>
      </c>
      <c r="Q318" s="151">
        <v>0</v>
      </c>
      <c r="R318" s="151">
        <f>Q318*H318</f>
        <v>0</v>
      </c>
      <c r="S318" s="151">
        <v>0</v>
      </c>
      <c r="T318" s="152">
        <f>S318*H318</f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3" t="s">
        <v>141</v>
      </c>
      <c r="AT318" s="153" t="s">
        <v>137</v>
      </c>
      <c r="AU318" s="153" t="s">
        <v>84</v>
      </c>
      <c r="AY318" s="17" t="s">
        <v>135</v>
      </c>
      <c r="BE318" s="154">
        <f>IF(N318="základní",J318,0)</f>
        <v>0</v>
      </c>
      <c r="BF318" s="154">
        <f>IF(N318="snížená",J318,0)</f>
        <v>0</v>
      </c>
      <c r="BG318" s="154">
        <f>IF(N318="zákl. přenesená",J318,0)</f>
        <v>0</v>
      </c>
      <c r="BH318" s="154">
        <f>IF(N318="sníž. přenesená",J318,0)</f>
        <v>0</v>
      </c>
      <c r="BI318" s="154">
        <f>IF(N318="nulová",J318,0)</f>
        <v>0</v>
      </c>
      <c r="BJ318" s="17" t="s">
        <v>82</v>
      </c>
      <c r="BK318" s="154">
        <f>ROUND(I318*H318,2)</f>
        <v>0</v>
      </c>
      <c r="BL318" s="17" t="s">
        <v>141</v>
      </c>
      <c r="BM318" s="153" t="s">
        <v>447</v>
      </c>
    </row>
    <row r="319" spans="1:65" s="13" customFormat="1">
      <c r="B319" s="155"/>
      <c r="D319" s="156" t="s">
        <v>143</v>
      </c>
      <c r="E319" s="157" t="s">
        <v>1</v>
      </c>
      <c r="F319" s="158" t="s">
        <v>448</v>
      </c>
      <c r="H319" s="159">
        <v>14.6</v>
      </c>
      <c r="L319" s="155"/>
      <c r="M319" s="160"/>
      <c r="N319" s="161"/>
      <c r="O319" s="161"/>
      <c r="P319" s="161"/>
      <c r="Q319" s="161"/>
      <c r="R319" s="161"/>
      <c r="S319" s="161"/>
      <c r="T319" s="162"/>
      <c r="AT319" s="157" t="s">
        <v>143</v>
      </c>
      <c r="AU319" s="157" t="s">
        <v>84</v>
      </c>
      <c r="AV319" s="13" t="s">
        <v>84</v>
      </c>
      <c r="AW319" s="13" t="s">
        <v>30</v>
      </c>
      <c r="AX319" s="13" t="s">
        <v>82</v>
      </c>
      <c r="AY319" s="157" t="s">
        <v>135</v>
      </c>
    </row>
    <row r="320" spans="1:65" s="2" customFormat="1" ht="33" customHeight="1">
      <c r="A320" s="29"/>
      <c r="B320" s="141"/>
      <c r="C320" s="142" t="s">
        <v>449</v>
      </c>
      <c r="D320" s="142" t="s">
        <v>137</v>
      </c>
      <c r="E320" s="143" t="s">
        <v>450</v>
      </c>
      <c r="F320" s="144" t="s">
        <v>451</v>
      </c>
      <c r="G320" s="145" t="s">
        <v>140</v>
      </c>
      <c r="H320" s="146">
        <v>161.30000000000001</v>
      </c>
      <c r="I320" s="147"/>
      <c r="J320" s="147">
        <f>ROUND(I320*H320,2)</f>
        <v>0</v>
      </c>
      <c r="K320" s="148"/>
      <c r="L320" s="30"/>
      <c r="M320" s="149" t="s">
        <v>1</v>
      </c>
      <c r="N320" s="150" t="s">
        <v>39</v>
      </c>
      <c r="O320" s="151">
        <v>0.626</v>
      </c>
      <c r="P320" s="151">
        <f>O320*H320</f>
        <v>100.97380000000001</v>
      </c>
      <c r="Q320" s="151">
        <v>0.10100000000000001</v>
      </c>
      <c r="R320" s="151">
        <f>Q320*H320</f>
        <v>16.291300000000003</v>
      </c>
      <c r="S320" s="151">
        <v>0</v>
      </c>
      <c r="T320" s="152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3" t="s">
        <v>141</v>
      </c>
      <c r="AT320" s="153" t="s">
        <v>137</v>
      </c>
      <c r="AU320" s="153" t="s">
        <v>84</v>
      </c>
      <c r="AY320" s="17" t="s">
        <v>135</v>
      </c>
      <c r="BE320" s="154">
        <f>IF(N320="základní",J320,0)</f>
        <v>0</v>
      </c>
      <c r="BF320" s="154">
        <f>IF(N320="snížená",J320,0)</f>
        <v>0</v>
      </c>
      <c r="BG320" s="154">
        <f>IF(N320="zákl. přenesená",J320,0)</f>
        <v>0</v>
      </c>
      <c r="BH320" s="154">
        <f>IF(N320="sníž. přenesená",J320,0)</f>
        <v>0</v>
      </c>
      <c r="BI320" s="154">
        <f>IF(N320="nulová",J320,0)</f>
        <v>0</v>
      </c>
      <c r="BJ320" s="17" t="s">
        <v>82</v>
      </c>
      <c r="BK320" s="154">
        <f>ROUND(I320*H320,2)</f>
        <v>0</v>
      </c>
      <c r="BL320" s="17" t="s">
        <v>141</v>
      </c>
      <c r="BM320" s="153" t="s">
        <v>452</v>
      </c>
    </row>
    <row r="321" spans="1:65" s="15" customFormat="1">
      <c r="B321" s="170"/>
      <c r="D321" s="156" t="s">
        <v>143</v>
      </c>
      <c r="E321" s="171" t="s">
        <v>1</v>
      </c>
      <c r="F321" s="172" t="s">
        <v>438</v>
      </c>
      <c r="H321" s="171" t="s">
        <v>1</v>
      </c>
      <c r="L321" s="170"/>
      <c r="M321" s="173"/>
      <c r="N321" s="174"/>
      <c r="O321" s="174"/>
      <c r="P321" s="174"/>
      <c r="Q321" s="174"/>
      <c r="R321" s="174"/>
      <c r="S321" s="174"/>
      <c r="T321" s="175"/>
      <c r="AT321" s="171" t="s">
        <v>143</v>
      </c>
      <c r="AU321" s="171" t="s">
        <v>84</v>
      </c>
      <c r="AV321" s="15" t="s">
        <v>82</v>
      </c>
      <c r="AW321" s="15" t="s">
        <v>30</v>
      </c>
      <c r="AX321" s="15" t="s">
        <v>74</v>
      </c>
      <c r="AY321" s="171" t="s">
        <v>135</v>
      </c>
    </row>
    <row r="322" spans="1:65" s="13" customFormat="1">
      <c r="B322" s="155"/>
      <c r="D322" s="156" t="s">
        <v>143</v>
      </c>
      <c r="E322" s="157" t="s">
        <v>1</v>
      </c>
      <c r="F322" s="158" t="s">
        <v>422</v>
      </c>
      <c r="H322" s="159">
        <v>148.30000000000001</v>
      </c>
      <c r="L322" s="155"/>
      <c r="M322" s="160"/>
      <c r="N322" s="161"/>
      <c r="O322" s="161"/>
      <c r="P322" s="161"/>
      <c r="Q322" s="161"/>
      <c r="R322" s="161"/>
      <c r="S322" s="161"/>
      <c r="T322" s="162"/>
      <c r="AT322" s="157" t="s">
        <v>143</v>
      </c>
      <c r="AU322" s="157" t="s">
        <v>84</v>
      </c>
      <c r="AV322" s="13" t="s">
        <v>84</v>
      </c>
      <c r="AW322" s="13" t="s">
        <v>30</v>
      </c>
      <c r="AX322" s="13" t="s">
        <v>74</v>
      </c>
      <c r="AY322" s="157" t="s">
        <v>135</v>
      </c>
    </row>
    <row r="323" spans="1:65" s="13" customFormat="1">
      <c r="B323" s="155"/>
      <c r="D323" s="156" t="s">
        <v>143</v>
      </c>
      <c r="E323" s="157" t="s">
        <v>1</v>
      </c>
      <c r="F323" s="158" t="s">
        <v>423</v>
      </c>
      <c r="H323" s="159">
        <v>11</v>
      </c>
      <c r="L323" s="155"/>
      <c r="M323" s="160"/>
      <c r="N323" s="161"/>
      <c r="O323" s="161"/>
      <c r="P323" s="161"/>
      <c r="Q323" s="161"/>
      <c r="R323" s="161"/>
      <c r="S323" s="161"/>
      <c r="T323" s="162"/>
      <c r="AT323" s="157" t="s">
        <v>143</v>
      </c>
      <c r="AU323" s="157" t="s">
        <v>84</v>
      </c>
      <c r="AV323" s="13" t="s">
        <v>84</v>
      </c>
      <c r="AW323" s="13" t="s">
        <v>30</v>
      </c>
      <c r="AX323" s="13" t="s">
        <v>74</v>
      </c>
      <c r="AY323" s="157" t="s">
        <v>135</v>
      </c>
    </row>
    <row r="324" spans="1:65" s="13" customFormat="1">
      <c r="B324" s="155"/>
      <c r="D324" s="156" t="s">
        <v>143</v>
      </c>
      <c r="E324" s="157" t="s">
        <v>1</v>
      </c>
      <c r="F324" s="158" t="s">
        <v>425</v>
      </c>
      <c r="H324" s="159">
        <v>2</v>
      </c>
      <c r="L324" s="155"/>
      <c r="M324" s="160"/>
      <c r="N324" s="161"/>
      <c r="O324" s="161"/>
      <c r="P324" s="161"/>
      <c r="Q324" s="161"/>
      <c r="R324" s="161"/>
      <c r="S324" s="161"/>
      <c r="T324" s="162"/>
      <c r="AT324" s="157" t="s">
        <v>143</v>
      </c>
      <c r="AU324" s="157" t="s">
        <v>84</v>
      </c>
      <c r="AV324" s="13" t="s">
        <v>84</v>
      </c>
      <c r="AW324" s="13" t="s">
        <v>30</v>
      </c>
      <c r="AX324" s="13" t="s">
        <v>74</v>
      </c>
      <c r="AY324" s="157" t="s">
        <v>135</v>
      </c>
    </row>
    <row r="325" spans="1:65" s="14" customFormat="1">
      <c r="B325" s="163"/>
      <c r="D325" s="156" t="s">
        <v>143</v>
      </c>
      <c r="E325" s="164" t="s">
        <v>1</v>
      </c>
      <c r="F325" s="165" t="s">
        <v>184</v>
      </c>
      <c r="H325" s="166">
        <v>161.30000000000001</v>
      </c>
      <c r="L325" s="163"/>
      <c r="M325" s="167"/>
      <c r="N325" s="168"/>
      <c r="O325" s="168"/>
      <c r="P325" s="168"/>
      <c r="Q325" s="168"/>
      <c r="R325" s="168"/>
      <c r="S325" s="168"/>
      <c r="T325" s="169"/>
      <c r="AT325" s="164" t="s">
        <v>143</v>
      </c>
      <c r="AU325" s="164" t="s">
        <v>84</v>
      </c>
      <c r="AV325" s="14" t="s">
        <v>141</v>
      </c>
      <c r="AW325" s="14" t="s">
        <v>30</v>
      </c>
      <c r="AX325" s="14" t="s">
        <v>82</v>
      </c>
      <c r="AY325" s="164" t="s">
        <v>135</v>
      </c>
    </row>
    <row r="326" spans="1:65" s="2" customFormat="1" ht="21.75" customHeight="1">
      <c r="A326" s="29"/>
      <c r="B326" s="141"/>
      <c r="C326" s="176" t="s">
        <v>453</v>
      </c>
      <c r="D326" s="176" t="s">
        <v>247</v>
      </c>
      <c r="E326" s="177" t="s">
        <v>454</v>
      </c>
      <c r="F326" s="178" t="s">
        <v>455</v>
      </c>
      <c r="G326" s="179" t="s">
        <v>140</v>
      </c>
      <c r="H326" s="180">
        <v>152.749</v>
      </c>
      <c r="I326" s="181"/>
      <c r="J326" s="181">
        <f>ROUND(I326*H326,2)</f>
        <v>0</v>
      </c>
      <c r="K326" s="182"/>
      <c r="L326" s="183"/>
      <c r="M326" s="184" t="s">
        <v>1</v>
      </c>
      <c r="N326" s="185" t="s">
        <v>39</v>
      </c>
      <c r="O326" s="151">
        <v>0</v>
      </c>
      <c r="P326" s="151">
        <f>O326*H326</f>
        <v>0</v>
      </c>
      <c r="Q326" s="151">
        <v>0.13100000000000001</v>
      </c>
      <c r="R326" s="151">
        <f>Q326*H326</f>
        <v>20.010119</v>
      </c>
      <c r="S326" s="151">
        <v>0</v>
      </c>
      <c r="T326" s="152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3" t="s">
        <v>172</v>
      </c>
      <c r="AT326" s="153" t="s">
        <v>247</v>
      </c>
      <c r="AU326" s="153" t="s">
        <v>84</v>
      </c>
      <c r="AY326" s="17" t="s">
        <v>135</v>
      </c>
      <c r="BE326" s="154">
        <f>IF(N326="základní",J326,0)</f>
        <v>0</v>
      </c>
      <c r="BF326" s="154">
        <f>IF(N326="snížená",J326,0)</f>
        <v>0</v>
      </c>
      <c r="BG326" s="154">
        <f>IF(N326="zákl. přenesená",J326,0)</f>
        <v>0</v>
      </c>
      <c r="BH326" s="154">
        <f>IF(N326="sníž. přenesená",J326,0)</f>
        <v>0</v>
      </c>
      <c r="BI326" s="154">
        <f>IF(N326="nulová",J326,0)</f>
        <v>0</v>
      </c>
      <c r="BJ326" s="17" t="s">
        <v>82</v>
      </c>
      <c r="BK326" s="154">
        <f>ROUND(I326*H326,2)</f>
        <v>0</v>
      </c>
      <c r="BL326" s="17" t="s">
        <v>141</v>
      </c>
      <c r="BM326" s="153" t="s">
        <v>456</v>
      </c>
    </row>
    <row r="327" spans="1:65" s="15" customFormat="1">
      <c r="B327" s="170"/>
      <c r="D327" s="156" t="s">
        <v>143</v>
      </c>
      <c r="E327" s="171" t="s">
        <v>1</v>
      </c>
      <c r="F327" s="172" t="s">
        <v>438</v>
      </c>
      <c r="H327" s="171" t="s">
        <v>1</v>
      </c>
      <c r="L327" s="170"/>
      <c r="M327" s="173"/>
      <c r="N327" s="174"/>
      <c r="O327" s="174"/>
      <c r="P327" s="174"/>
      <c r="Q327" s="174"/>
      <c r="R327" s="174"/>
      <c r="S327" s="174"/>
      <c r="T327" s="175"/>
      <c r="AT327" s="171" t="s">
        <v>143</v>
      </c>
      <c r="AU327" s="171" t="s">
        <v>84</v>
      </c>
      <c r="AV327" s="15" t="s">
        <v>82</v>
      </c>
      <c r="AW327" s="15" t="s">
        <v>30</v>
      </c>
      <c r="AX327" s="15" t="s">
        <v>74</v>
      </c>
      <c r="AY327" s="171" t="s">
        <v>135</v>
      </c>
    </row>
    <row r="328" spans="1:65" s="13" customFormat="1">
      <c r="B328" s="155"/>
      <c r="D328" s="156" t="s">
        <v>143</v>
      </c>
      <c r="E328" s="157" t="s">
        <v>1</v>
      </c>
      <c r="F328" s="158" t="s">
        <v>422</v>
      </c>
      <c r="H328" s="159">
        <v>148.30000000000001</v>
      </c>
      <c r="L328" s="155"/>
      <c r="M328" s="160"/>
      <c r="N328" s="161"/>
      <c r="O328" s="161"/>
      <c r="P328" s="161"/>
      <c r="Q328" s="161"/>
      <c r="R328" s="161"/>
      <c r="S328" s="161"/>
      <c r="T328" s="162"/>
      <c r="AT328" s="157" t="s">
        <v>143</v>
      </c>
      <c r="AU328" s="157" t="s">
        <v>84</v>
      </c>
      <c r="AV328" s="13" t="s">
        <v>84</v>
      </c>
      <c r="AW328" s="13" t="s">
        <v>30</v>
      </c>
      <c r="AX328" s="13" t="s">
        <v>82</v>
      </c>
      <c r="AY328" s="157" t="s">
        <v>135</v>
      </c>
    </row>
    <row r="329" spans="1:65" s="13" customFormat="1">
      <c r="B329" s="155"/>
      <c r="D329" s="156" t="s">
        <v>143</v>
      </c>
      <c r="F329" s="158" t="s">
        <v>457</v>
      </c>
      <c r="H329" s="159">
        <v>152.749</v>
      </c>
      <c r="L329" s="155"/>
      <c r="M329" s="160"/>
      <c r="N329" s="161"/>
      <c r="O329" s="161"/>
      <c r="P329" s="161"/>
      <c r="Q329" s="161"/>
      <c r="R329" s="161"/>
      <c r="S329" s="161"/>
      <c r="T329" s="162"/>
      <c r="AT329" s="157" t="s">
        <v>143</v>
      </c>
      <c r="AU329" s="157" t="s">
        <v>84</v>
      </c>
      <c r="AV329" s="13" t="s">
        <v>84</v>
      </c>
      <c r="AW329" s="13" t="s">
        <v>3</v>
      </c>
      <c r="AX329" s="13" t="s">
        <v>82</v>
      </c>
      <c r="AY329" s="157" t="s">
        <v>135</v>
      </c>
    </row>
    <row r="330" spans="1:65" s="2" customFormat="1" ht="24.15" customHeight="1">
      <c r="A330" s="29"/>
      <c r="B330" s="141"/>
      <c r="C330" s="176" t="s">
        <v>458</v>
      </c>
      <c r="D330" s="176" t="s">
        <v>247</v>
      </c>
      <c r="E330" s="177" t="s">
        <v>459</v>
      </c>
      <c r="F330" s="178" t="s">
        <v>460</v>
      </c>
      <c r="G330" s="179" t="s">
        <v>140</v>
      </c>
      <c r="H330" s="180">
        <v>13.39</v>
      </c>
      <c r="I330" s="181"/>
      <c r="J330" s="181">
        <f>ROUND(I330*H330,2)</f>
        <v>0</v>
      </c>
      <c r="K330" s="182"/>
      <c r="L330" s="183"/>
      <c r="M330" s="184" t="s">
        <v>1</v>
      </c>
      <c r="N330" s="185" t="s">
        <v>39</v>
      </c>
      <c r="O330" s="151">
        <v>0</v>
      </c>
      <c r="P330" s="151">
        <f>O330*H330</f>
        <v>0</v>
      </c>
      <c r="Q330" s="151">
        <v>0.13100000000000001</v>
      </c>
      <c r="R330" s="151">
        <f>Q330*H330</f>
        <v>1.7540900000000001</v>
      </c>
      <c r="S330" s="151">
        <v>0</v>
      </c>
      <c r="T330" s="152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3" t="s">
        <v>172</v>
      </c>
      <c r="AT330" s="153" t="s">
        <v>247</v>
      </c>
      <c r="AU330" s="153" t="s">
        <v>84</v>
      </c>
      <c r="AY330" s="17" t="s">
        <v>135</v>
      </c>
      <c r="BE330" s="154">
        <f>IF(N330="základní",J330,0)</f>
        <v>0</v>
      </c>
      <c r="BF330" s="154">
        <f>IF(N330="snížená",J330,0)</f>
        <v>0</v>
      </c>
      <c r="BG330" s="154">
        <f>IF(N330="zákl. přenesená",J330,0)</f>
        <v>0</v>
      </c>
      <c r="BH330" s="154">
        <f>IF(N330="sníž. přenesená",J330,0)</f>
        <v>0</v>
      </c>
      <c r="BI330" s="154">
        <f>IF(N330="nulová",J330,0)</f>
        <v>0</v>
      </c>
      <c r="BJ330" s="17" t="s">
        <v>82</v>
      </c>
      <c r="BK330" s="154">
        <f>ROUND(I330*H330,2)</f>
        <v>0</v>
      </c>
      <c r="BL330" s="17" t="s">
        <v>141</v>
      </c>
      <c r="BM330" s="153" t="s">
        <v>461</v>
      </c>
    </row>
    <row r="331" spans="1:65" s="15" customFormat="1">
      <c r="B331" s="170"/>
      <c r="D331" s="156" t="s">
        <v>143</v>
      </c>
      <c r="E331" s="171" t="s">
        <v>1</v>
      </c>
      <c r="F331" s="172" t="s">
        <v>438</v>
      </c>
      <c r="H331" s="171" t="s">
        <v>1</v>
      </c>
      <c r="L331" s="170"/>
      <c r="M331" s="173"/>
      <c r="N331" s="174"/>
      <c r="O331" s="174"/>
      <c r="P331" s="174"/>
      <c r="Q331" s="174"/>
      <c r="R331" s="174"/>
      <c r="S331" s="174"/>
      <c r="T331" s="175"/>
      <c r="AT331" s="171" t="s">
        <v>143</v>
      </c>
      <c r="AU331" s="171" t="s">
        <v>84</v>
      </c>
      <c r="AV331" s="15" t="s">
        <v>82</v>
      </c>
      <c r="AW331" s="15" t="s">
        <v>30</v>
      </c>
      <c r="AX331" s="15" t="s">
        <v>74</v>
      </c>
      <c r="AY331" s="171" t="s">
        <v>135</v>
      </c>
    </row>
    <row r="332" spans="1:65" s="13" customFormat="1">
      <c r="B332" s="155"/>
      <c r="D332" s="156" t="s">
        <v>143</v>
      </c>
      <c r="E332" s="157" t="s">
        <v>1</v>
      </c>
      <c r="F332" s="158" t="s">
        <v>423</v>
      </c>
      <c r="H332" s="159">
        <v>11</v>
      </c>
      <c r="L332" s="155"/>
      <c r="M332" s="160"/>
      <c r="N332" s="161"/>
      <c r="O332" s="161"/>
      <c r="P332" s="161"/>
      <c r="Q332" s="161"/>
      <c r="R332" s="161"/>
      <c r="S332" s="161"/>
      <c r="T332" s="162"/>
      <c r="AT332" s="157" t="s">
        <v>143</v>
      </c>
      <c r="AU332" s="157" t="s">
        <v>84</v>
      </c>
      <c r="AV332" s="13" t="s">
        <v>84</v>
      </c>
      <c r="AW332" s="13" t="s">
        <v>30</v>
      </c>
      <c r="AX332" s="13" t="s">
        <v>74</v>
      </c>
      <c r="AY332" s="157" t="s">
        <v>135</v>
      </c>
    </row>
    <row r="333" spans="1:65" s="13" customFormat="1">
      <c r="B333" s="155"/>
      <c r="D333" s="156" t="s">
        <v>143</v>
      </c>
      <c r="E333" s="157" t="s">
        <v>1</v>
      </c>
      <c r="F333" s="158" t="s">
        <v>425</v>
      </c>
      <c r="H333" s="159">
        <v>2</v>
      </c>
      <c r="L333" s="155"/>
      <c r="M333" s="160"/>
      <c r="N333" s="161"/>
      <c r="O333" s="161"/>
      <c r="P333" s="161"/>
      <c r="Q333" s="161"/>
      <c r="R333" s="161"/>
      <c r="S333" s="161"/>
      <c r="T333" s="162"/>
      <c r="AT333" s="157" t="s">
        <v>143</v>
      </c>
      <c r="AU333" s="157" t="s">
        <v>84</v>
      </c>
      <c r="AV333" s="13" t="s">
        <v>84</v>
      </c>
      <c r="AW333" s="13" t="s">
        <v>30</v>
      </c>
      <c r="AX333" s="13" t="s">
        <v>74</v>
      </c>
      <c r="AY333" s="157" t="s">
        <v>135</v>
      </c>
    </row>
    <row r="334" spans="1:65" s="14" customFormat="1">
      <c r="B334" s="163"/>
      <c r="D334" s="156" t="s">
        <v>143</v>
      </c>
      <c r="E334" s="164" t="s">
        <v>1</v>
      </c>
      <c r="F334" s="165" t="s">
        <v>184</v>
      </c>
      <c r="H334" s="166">
        <v>13</v>
      </c>
      <c r="L334" s="163"/>
      <c r="M334" s="167"/>
      <c r="N334" s="168"/>
      <c r="O334" s="168"/>
      <c r="P334" s="168"/>
      <c r="Q334" s="168"/>
      <c r="R334" s="168"/>
      <c r="S334" s="168"/>
      <c r="T334" s="169"/>
      <c r="AT334" s="164" t="s">
        <v>143</v>
      </c>
      <c r="AU334" s="164" t="s">
        <v>84</v>
      </c>
      <c r="AV334" s="14" t="s">
        <v>141</v>
      </c>
      <c r="AW334" s="14" t="s">
        <v>30</v>
      </c>
      <c r="AX334" s="14" t="s">
        <v>82</v>
      </c>
      <c r="AY334" s="164" t="s">
        <v>135</v>
      </c>
    </row>
    <row r="335" spans="1:65" s="13" customFormat="1">
      <c r="B335" s="155"/>
      <c r="D335" s="156" t="s">
        <v>143</v>
      </c>
      <c r="F335" s="158" t="s">
        <v>462</v>
      </c>
      <c r="H335" s="159">
        <v>13.39</v>
      </c>
      <c r="L335" s="155"/>
      <c r="M335" s="160"/>
      <c r="N335" s="161"/>
      <c r="O335" s="161"/>
      <c r="P335" s="161"/>
      <c r="Q335" s="161"/>
      <c r="R335" s="161"/>
      <c r="S335" s="161"/>
      <c r="T335" s="162"/>
      <c r="AT335" s="157" t="s">
        <v>143</v>
      </c>
      <c r="AU335" s="157" t="s">
        <v>84</v>
      </c>
      <c r="AV335" s="13" t="s">
        <v>84</v>
      </c>
      <c r="AW335" s="13" t="s">
        <v>3</v>
      </c>
      <c r="AX335" s="13" t="s">
        <v>82</v>
      </c>
      <c r="AY335" s="157" t="s">
        <v>135</v>
      </c>
    </row>
    <row r="336" spans="1:65" s="12" customFormat="1" ht="22.8" customHeight="1">
      <c r="B336" s="129"/>
      <c r="D336" s="130" t="s">
        <v>73</v>
      </c>
      <c r="E336" s="139" t="s">
        <v>178</v>
      </c>
      <c r="F336" s="139" t="s">
        <v>463</v>
      </c>
      <c r="J336" s="140">
        <f>BK336</f>
        <v>0</v>
      </c>
      <c r="L336" s="129"/>
      <c r="M336" s="133"/>
      <c r="N336" s="134"/>
      <c r="O336" s="134"/>
      <c r="P336" s="135">
        <f>SUM(P337:P365)</f>
        <v>667.94771800000012</v>
      </c>
      <c r="Q336" s="134"/>
      <c r="R336" s="135">
        <f>SUM(R337:R365)</f>
        <v>444.5317911599999</v>
      </c>
      <c r="S336" s="134"/>
      <c r="T336" s="136">
        <f>SUM(T337:T365)</f>
        <v>35.279000000000003</v>
      </c>
      <c r="AR336" s="130" t="s">
        <v>82</v>
      </c>
      <c r="AT336" s="137" t="s">
        <v>73</v>
      </c>
      <c r="AU336" s="137" t="s">
        <v>82</v>
      </c>
      <c r="AY336" s="130" t="s">
        <v>135</v>
      </c>
      <c r="BK336" s="138">
        <f>SUM(BK337:BK365)</f>
        <v>0</v>
      </c>
    </row>
    <row r="337" spans="1:65" s="2" customFormat="1" ht="24.15" customHeight="1">
      <c r="A337" s="29"/>
      <c r="B337" s="141"/>
      <c r="C337" s="142" t="s">
        <v>464</v>
      </c>
      <c r="D337" s="142" t="s">
        <v>137</v>
      </c>
      <c r="E337" s="143" t="s">
        <v>465</v>
      </c>
      <c r="F337" s="144" t="s">
        <v>466</v>
      </c>
      <c r="G337" s="145" t="s">
        <v>165</v>
      </c>
      <c r="H337" s="146">
        <v>374.1</v>
      </c>
      <c r="I337" s="147"/>
      <c r="J337" s="147">
        <f>ROUND(I337*H337,2)</f>
        <v>0</v>
      </c>
      <c r="K337" s="148"/>
      <c r="L337" s="30"/>
      <c r="M337" s="149" t="s">
        <v>1</v>
      </c>
      <c r="N337" s="150" t="s">
        <v>39</v>
      </c>
      <c r="O337" s="151">
        <v>0.14000000000000001</v>
      </c>
      <c r="P337" s="151">
        <f>O337*H337</f>
        <v>52.374000000000009</v>
      </c>
      <c r="Q337" s="151">
        <v>0.10095</v>
      </c>
      <c r="R337" s="151">
        <f>Q337*H337</f>
        <v>37.765394999999998</v>
      </c>
      <c r="S337" s="151">
        <v>0</v>
      </c>
      <c r="T337" s="152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3" t="s">
        <v>141</v>
      </c>
      <c r="AT337" s="153" t="s">
        <v>137</v>
      </c>
      <c r="AU337" s="153" t="s">
        <v>84</v>
      </c>
      <c r="AY337" s="17" t="s">
        <v>135</v>
      </c>
      <c r="BE337" s="154">
        <f>IF(N337="základní",J337,0)</f>
        <v>0</v>
      </c>
      <c r="BF337" s="154">
        <f>IF(N337="snížená",J337,0)</f>
        <v>0</v>
      </c>
      <c r="BG337" s="154">
        <f>IF(N337="zákl. přenesená",J337,0)</f>
        <v>0</v>
      </c>
      <c r="BH337" s="154">
        <f>IF(N337="sníž. přenesená",J337,0)</f>
        <v>0</v>
      </c>
      <c r="BI337" s="154">
        <f>IF(N337="nulová",J337,0)</f>
        <v>0</v>
      </c>
      <c r="BJ337" s="17" t="s">
        <v>82</v>
      </c>
      <c r="BK337" s="154">
        <f>ROUND(I337*H337,2)</f>
        <v>0</v>
      </c>
      <c r="BL337" s="17" t="s">
        <v>141</v>
      </c>
      <c r="BM337" s="153" t="s">
        <v>467</v>
      </c>
    </row>
    <row r="338" spans="1:65" s="13" customFormat="1">
      <c r="B338" s="155"/>
      <c r="D338" s="156" t="s">
        <v>143</v>
      </c>
      <c r="E338" s="157" t="s">
        <v>1</v>
      </c>
      <c r="F338" s="158" t="s">
        <v>468</v>
      </c>
      <c r="H338" s="159">
        <v>374.1</v>
      </c>
      <c r="L338" s="155"/>
      <c r="M338" s="160"/>
      <c r="N338" s="161"/>
      <c r="O338" s="161"/>
      <c r="P338" s="161"/>
      <c r="Q338" s="161"/>
      <c r="R338" s="161"/>
      <c r="S338" s="161"/>
      <c r="T338" s="162"/>
      <c r="AT338" s="157" t="s">
        <v>143</v>
      </c>
      <c r="AU338" s="157" t="s">
        <v>84</v>
      </c>
      <c r="AV338" s="13" t="s">
        <v>84</v>
      </c>
      <c r="AW338" s="13" t="s">
        <v>30</v>
      </c>
      <c r="AX338" s="13" t="s">
        <v>82</v>
      </c>
      <c r="AY338" s="157" t="s">
        <v>135</v>
      </c>
    </row>
    <row r="339" spans="1:65" s="2" customFormat="1" ht="16.5" customHeight="1">
      <c r="A339" s="29"/>
      <c r="B339" s="141"/>
      <c r="C339" s="176" t="s">
        <v>469</v>
      </c>
      <c r="D339" s="176" t="s">
        <v>247</v>
      </c>
      <c r="E339" s="177" t="s">
        <v>470</v>
      </c>
      <c r="F339" s="178" t="s">
        <v>471</v>
      </c>
      <c r="G339" s="179" t="s">
        <v>165</v>
      </c>
      <c r="H339" s="180">
        <v>207.65600000000001</v>
      </c>
      <c r="I339" s="181"/>
      <c r="J339" s="181">
        <f>ROUND(I339*H339,2)</f>
        <v>0</v>
      </c>
      <c r="K339" s="182"/>
      <c r="L339" s="183"/>
      <c r="M339" s="184" t="s">
        <v>1</v>
      </c>
      <c r="N339" s="185" t="s">
        <v>39</v>
      </c>
      <c r="O339" s="151">
        <v>0</v>
      </c>
      <c r="P339" s="151">
        <f>O339*H339</f>
        <v>0</v>
      </c>
      <c r="Q339" s="151">
        <v>2.4E-2</v>
      </c>
      <c r="R339" s="151">
        <f>Q339*H339</f>
        <v>4.9837440000000006</v>
      </c>
      <c r="S339" s="151">
        <v>0</v>
      </c>
      <c r="T339" s="152">
        <f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3" t="s">
        <v>172</v>
      </c>
      <c r="AT339" s="153" t="s">
        <v>247</v>
      </c>
      <c r="AU339" s="153" t="s">
        <v>84</v>
      </c>
      <c r="AY339" s="17" t="s">
        <v>135</v>
      </c>
      <c r="BE339" s="154">
        <f>IF(N339="základní",J339,0)</f>
        <v>0</v>
      </c>
      <c r="BF339" s="154">
        <f>IF(N339="snížená",J339,0)</f>
        <v>0</v>
      </c>
      <c r="BG339" s="154">
        <f>IF(N339="zákl. přenesená",J339,0)</f>
        <v>0</v>
      </c>
      <c r="BH339" s="154">
        <f>IF(N339="sníž. přenesená",J339,0)</f>
        <v>0</v>
      </c>
      <c r="BI339" s="154">
        <f>IF(N339="nulová",J339,0)</f>
        <v>0</v>
      </c>
      <c r="BJ339" s="17" t="s">
        <v>82</v>
      </c>
      <c r="BK339" s="154">
        <f>ROUND(I339*H339,2)</f>
        <v>0</v>
      </c>
      <c r="BL339" s="17" t="s">
        <v>141</v>
      </c>
      <c r="BM339" s="153" t="s">
        <v>472</v>
      </c>
    </row>
    <row r="340" spans="1:65" s="13" customFormat="1">
      <c r="B340" s="155"/>
      <c r="D340" s="156" t="s">
        <v>143</v>
      </c>
      <c r="E340" s="157" t="s">
        <v>1</v>
      </c>
      <c r="F340" s="158" t="s">
        <v>473</v>
      </c>
      <c r="H340" s="159">
        <v>205.6</v>
      </c>
      <c r="L340" s="155"/>
      <c r="M340" s="160"/>
      <c r="N340" s="161"/>
      <c r="O340" s="161"/>
      <c r="P340" s="161"/>
      <c r="Q340" s="161"/>
      <c r="R340" s="161"/>
      <c r="S340" s="161"/>
      <c r="T340" s="162"/>
      <c r="AT340" s="157" t="s">
        <v>143</v>
      </c>
      <c r="AU340" s="157" t="s">
        <v>84</v>
      </c>
      <c r="AV340" s="13" t="s">
        <v>84</v>
      </c>
      <c r="AW340" s="13" t="s">
        <v>30</v>
      </c>
      <c r="AX340" s="13" t="s">
        <v>82</v>
      </c>
      <c r="AY340" s="157" t="s">
        <v>135</v>
      </c>
    </row>
    <row r="341" spans="1:65" s="13" customFormat="1">
      <c r="B341" s="155"/>
      <c r="D341" s="156" t="s">
        <v>143</v>
      </c>
      <c r="F341" s="158" t="s">
        <v>474</v>
      </c>
      <c r="H341" s="159">
        <v>207.65600000000001</v>
      </c>
      <c r="L341" s="155"/>
      <c r="M341" s="160"/>
      <c r="N341" s="161"/>
      <c r="O341" s="161"/>
      <c r="P341" s="161"/>
      <c r="Q341" s="161"/>
      <c r="R341" s="161"/>
      <c r="S341" s="161"/>
      <c r="T341" s="162"/>
      <c r="AT341" s="157" t="s">
        <v>143</v>
      </c>
      <c r="AU341" s="157" t="s">
        <v>84</v>
      </c>
      <c r="AV341" s="13" t="s">
        <v>84</v>
      </c>
      <c r="AW341" s="13" t="s">
        <v>3</v>
      </c>
      <c r="AX341" s="13" t="s">
        <v>82</v>
      </c>
      <c r="AY341" s="157" t="s">
        <v>135</v>
      </c>
    </row>
    <row r="342" spans="1:65" s="2" customFormat="1" ht="21.75" customHeight="1">
      <c r="A342" s="29"/>
      <c r="B342" s="141"/>
      <c r="C342" s="176" t="s">
        <v>475</v>
      </c>
      <c r="D342" s="176" t="s">
        <v>247</v>
      </c>
      <c r="E342" s="177" t="s">
        <v>476</v>
      </c>
      <c r="F342" s="178" t="s">
        <v>477</v>
      </c>
      <c r="G342" s="179" t="s">
        <v>165</v>
      </c>
      <c r="H342" s="180">
        <v>170.185</v>
      </c>
      <c r="I342" s="181"/>
      <c r="J342" s="181">
        <f>ROUND(I342*H342,2)</f>
        <v>0</v>
      </c>
      <c r="K342" s="182"/>
      <c r="L342" s="183"/>
      <c r="M342" s="184" t="s">
        <v>1</v>
      </c>
      <c r="N342" s="185" t="s">
        <v>39</v>
      </c>
      <c r="O342" s="151">
        <v>0</v>
      </c>
      <c r="P342" s="151">
        <f>O342*H342</f>
        <v>0</v>
      </c>
      <c r="Q342" s="151">
        <v>3.4000000000000002E-2</v>
      </c>
      <c r="R342" s="151">
        <f>Q342*H342</f>
        <v>5.7862900000000002</v>
      </c>
      <c r="S342" s="151">
        <v>0</v>
      </c>
      <c r="T342" s="152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3" t="s">
        <v>172</v>
      </c>
      <c r="AT342" s="153" t="s">
        <v>247</v>
      </c>
      <c r="AU342" s="153" t="s">
        <v>84</v>
      </c>
      <c r="AY342" s="17" t="s">
        <v>135</v>
      </c>
      <c r="BE342" s="154">
        <f>IF(N342="základní",J342,0)</f>
        <v>0</v>
      </c>
      <c r="BF342" s="154">
        <f>IF(N342="snížená",J342,0)</f>
        <v>0</v>
      </c>
      <c r="BG342" s="154">
        <f>IF(N342="zákl. přenesená",J342,0)</f>
        <v>0</v>
      </c>
      <c r="BH342" s="154">
        <f>IF(N342="sníž. přenesená",J342,0)</f>
        <v>0</v>
      </c>
      <c r="BI342" s="154">
        <f>IF(N342="nulová",J342,0)</f>
        <v>0</v>
      </c>
      <c r="BJ342" s="17" t="s">
        <v>82</v>
      </c>
      <c r="BK342" s="154">
        <f>ROUND(I342*H342,2)</f>
        <v>0</v>
      </c>
      <c r="BL342" s="17" t="s">
        <v>141</v>
      </c>
      <c r="BM342" s="153" t="s">
        <v>478</v>
      </c>
    </row>
    <row r="343" spans="1:65" s="13" customFormat="1">
      <c r="B343" s="155"/>
      <c r="D343" s="156" t="s">
        <v>143</v>
      </c>
      <c r="E343" s="157" t="s">
        <v>1</v>
      </c>
      <c r="F343" s="158" t="s">
        <v>479</v>
      </c>
      <c r="H343" s="159">
        <v>168.5</v>
      </c>
      <c r="L343" s="155"/>
      <c r="M343" s="160"/>
      <c r="N343" s="161"/>
      <c r="O343" s="161"/>
      <c r="P343" s="161"/>
      <c r="Q343" s="161"/>
      <c r="R343" s="161"/>
      <c r="S343" s="161"/>
      <c r="T343" s="162"/>
      <c r="AT343" s="157" t="s">
        <v>143</v>
      </c>
      <c r="AU343" s="157" t="s">
        <v>84</v>
      </c>
      <c r="AV343" s="13" t="s">
        <v>84</v>
      </c>
      <c r="AW343" s="13" t="s">
        <v>30</v>
      </c>
      <c r="AX343" s="13" t="s">
        <v>82</v>
      </c>
      <c r="AY343" s="157" t="s">
        <v>135</v>
      </c>
    </row>
    <row r="344" spans="1:65" s="13" customFormat="1">
      <c r="B344" s="155"/>
      <c r="D344" s="156" t="s">
        <v>143</v>
      </c>
      <c r="F344" s="158" t="s">
        <v>480</v>
      </c>
      <c r="H344" s="159">
        <v>170.185</v>
      </c>
      <c r="L344" s="155"/>
      <c r="M344" s="160"/>
      <c r="N344" s="161"/>
      <c r="O344" s="161"/>
      <c r="P344" s="161"/>
      <c r="Q344" s="161"/>
      <c r="R344" s="161"/>
      <c r="S344" s="161"/>
      <c r="T344" s="162"/>
      <c r="AT344" s="157" t="s">
        <v>143</v>
      </c>
      <c r="AU344" s="157" t="s">
        <v>84</v>
      </c>
      <c r="AV344" s="13" t="s">
        <v>84</v>
      </c>
      <c r="AW344" s="13" t="s">
        <v>3</v>
      </c>
      <c r="AX344" s="13" t="s">
        <v>82</v>
      </c>
      <c r="AY344" s="157" t="s">
        <v>135</v>
      </c>
    </row>
    <row r="345" spans="1:65" s="2" customFormat="1" ht="16.5" customHeight="1">
      <c r="A345" s="29"/>
      <c r="B345" s="141"/>
      <c r="C345" s="142" t="s">
        <v>481</v>
      </c>
      <c r="D345" s="142" t="s">
        <v>137</v>
      </c>
      <c r="E345" s="143" t="s">
        <v>482</v>
      </c>
      <c r="F345" s="144" t="s">
        <v>483</v>
      </c>
      <c r="G345" s="145" t="s">
        <v>175</v>
      </c>
      <c r="H345" s="146">
        <v>45.463999999999999</v>
      </c>
      <c r="I345" s="147"/>
      <c r="J345" s="147">
        <f>ROUND(I345*H345,2)</f>
        <v>0</v>
      </c>
      <c r="K345" s="148"/>
      <c r="L345" s="30"/>
      <c r="M345" s="149" t="s">
        <v>1</v>
      </c>
      <c r="N345" s="150" t="s">
        <v>39</v>
      </c>
      <c r="O345" s="151">
        <v>1.4419999999999999</v>
      </c>
      <c r="P345" s="151">
        <f>O345*H345</f>
        <v>65.559088000000003</v>
      </c>
      <c r="Q345" s="151">
        <v>2.2563399999999998</v>
      </c>
      <c r="R345" s="151">
        <f>Q345*H345</f>
        <v>102.58224175999999</v>
      </c>
      <c r="S345" s="151">
        <v>0</v>
      </c>
      <c r="T345" s="152">
        <f>S345*H345</f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3" t="s">
        <v>141</v>
      </c>
      <c r="AT345" s="153" t="s">
        <v>137</v>
      </c>
      <c r="AU345" s="153" t="s">
        <v>84</v>
      </c>
      <c r="AY345" s="17" t="s">
        <v>135</v>
      </c>
      <c r="BE345" s="154">
        <f>IF(N345="základní",J345,0)</f>
        <v>0</v>
      </c>
      <c r="BF345" s="154">
        <f>IF(N345="snížená",J345,0)</f>
        <v>0</v>
      </c>
      <c r="BG345" s="154">
        <f>IF(N345="zákl. přenesená",J345,0)</f>
        <v>0</v>
      </c>
      <c r="BH345" s="154">
        <f>IF(N345="sníž. přenesená",J345,0)</f>
        <v>0</v>
      </c>
      <c r="BI345" s="154">
        <f>IF(N345="nulová",J345,0)</f>
        <v>0</v>
      </c>
      <c r="BJ345" s="17" t="s">
        <v>82</v>
      </c>
      <c r="BK345" s="154">
        <f>ROUND(I345*H345,2)</f>
        <v>0</v>
      </c>
      <c r="BL345" s="17" t="s">
        <v>141</v>
      </c>
      <c r="BM345" s="153" t="s">
        <v>484</v>
      </c>
    </row>
    <row r="346" spans="1:65" s="13" customFormat="1" ht="20.399999999999999">
      <c r="B346" s="155"/>
      <c r="D346" s="156" t="s">
        <v>143</v>
      </c>
      <c r="E346" s="157" t="s">
        <v>1</v>
      </c>
      <c r="F346" s="158" t="s">
        <v>485</v>
      </c>
      <c r="H346" s="159">
        <v>45.463999999999999</v>
      </c>
      <c r="L346" s="155"/>
      <c r="M346" s="160"/>
      <c r="N346" s="161"/>
      <c r="O346" s="161"/>
      <c r="P346" s="161"/>
      <c r="Q346" s="161"/>
      <c r="R346" s="161"/>
      <c r="S346" s="161"/>
      <c r="T346" s="162"/>
      <c r="AT346" s="157" t="s">
        <v>143</v>
      </c>
      <c r="AU346" s="157" t="s">
        <v>84</v>
      </c>
      <c r="AV346" s="13" t="s">
        <v>84</v>
      </c>
      <c r="AW346" s="13" t="s">
        <v>30</v>
      </c>
      <c r="AX346" s="13" t="s">
        <v>74</v>
      </c>
      <c r="AY346" s="157" t="s">
        <v>135</v>
      </c>
    </row>
    <row r="347" spans="1:65" s="14" customFormat="1">
      <c r="B347" s="163"/>
      <c r="D347" s="156" t="s">
        <v>143</v>
      </c>
      <c r="E347" s="164" t="s">
        <v>1</v>
      </c>
      <c r="F347" s="165" t="s">
        <v>184</v>
      </c>
      <c r="H347" s="166">
        <v>45.463999999999999</v>
      </c>
      <c r="L347" s="163"/>
      <c r="M347" s="167"/>
      <c r="N347" s="168"/>
      <c r="O347" s="168"/>
      <c r="P347" s="168"/>
      <c r="Q347" s="168"/>
      <c r="R347" s="168"/>
      <c r="S347" s="168"/>
      <c r="T347" s="169"/>
      <c r="AT347" s="164" t="s">
        <v>143</v>
      </c>
      <c r="AU347" s="164" t="s">
        <v>84</v>
      </c>
      <c r="AV347" s="14" t="s">
        <v>141</v>
      </c>
      <c r="AW347" s="14" t="s">
        <v>30</v>
      </c>
      <c r="AX347" s="14" t="s">
        <v>82</v>
      </c>
      <c r="AY347" s="164" t="s">
        <v>135</v>
      </c>
    </row>
    <row r="348" spans="1:65" s="2" customFormat="1" ht="24.15" customHeight="1">
      <c r="A348" s="29"/>
      <c r="B348" s="141"/>
      <c r="C348" s="142" t="s">
        <v>486</v>
      </c>
      <c r="D348" s="142" t="s">
        <v>137</v>
      </c>
      <c r="E348" s="143" t="s">
        <v>487</v>
      </c>
      <c r="F348" s="144" t="s">
        <v>488</v>
      </c>
      <c r="G348" s="145" t="s">
        <v>140</v>
      </c>
      <c r="H348" s="146">
        <v>982.76</v>
      </c>
      <c r="I348" s="147"/>
      <c r="J348" s="147">
        <f>ROUND(I348*H348,2)</f>
        <v>0</v>
      </c>
      <c r="K348" s="148"/>
      <c r="L348" s="30"/>
      <c r="M348" s="149" t="s">
        <v>1</v>
      </c>
      <c r="N348" s="150" t="s">
        <v>39</v>
      </c>
      <c r="O348" s="151">
        <v>0.08</v>
      </c>
      <c r="P348" s="151">
        <f>O348*H348</f>
        <v>78.620800000000003</v>
      </c>
      <c r="Q348" s="151">
        <v>6.8999999999999997E-4</v>
      </c>
      <c r="R348" s="151">
        <f>Q348*H348</f>
        <v>0.67810439999999994</v>
      </c>
      <c r="S348" s="151">
        <v>0</v>
      </c>
      <c r="T348" s="152">
        <f>S348*H348</f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3" t="s">
        <v>141</v>
      </c>
      <c r="AT348" s="153" t="s">
        <v>137</v>
      </c>
      <c r="AU348" s="153" t="s">
        <v>84</v>
      </c>
      <c r="AY348" s="17" t="s">
        <v>135</v>
      </c>
      <c r="BE348" s="154">
        <f>IF(N348="základní",J348,0)</f>
        <v>0</v>
      </c>
      <c r="BF348" s="154">
        <f>IF(N348="snížená",J348,0)</f>
        <v>0</v>
      </c>
      <c r="BG348" s="154">
        <f>IF(N348="zákl. přenesená",J348,0)</f>
        <v>0</v>
      </c>
      <c r="BH348" s="154">
        <f>IF(N348="sníž. přenesená",J348,0)</f>
        <v>0</v>
      </c>
      <c r="BI348" s="154">
        <f>IF(N348="nulová",J348,0)</f>
        <v>0</v>
      </c>
      <c r="BJ348" s="17" t="s">
        <v>82</v>
      </c>
      <c r="BK348" s="154">
        <f>ROUND(I348*H348,2)</f>
        <v>0</v>
      </c>
      <c r="BL348" s="17" t="s">
        <v>141</v>
      </c>
      <c r="BM348" s="153" t="s">
        <v>489</v>
      </c>
    </row>
    <row r="349" spans="1:65" s="13" customFormat="1">
      <c r="B349" s="155"/>
      <c r="D349" s="156" t="s">
        <v>143</v>
      </c>
      <c r="E349" s="157" t="s">
        <v>1</v>
      </c>
      <c r="F349" s="158" t="s">
        <v>490</v>
      </c>
      <c r="H349" s="159">
        <v>982.76</v>
      </c>
      <c r="L349" s="155"/>
      <c r="M349" s="160"/>
      <c r="N349" s="161"/>
      <c r="O349" s="161"/>
      <c r="P349" s="161"/>
      <c r="Q349" s="161"/>
      <c r="R349" s="161"/>
      <c r="S349" s="161"/>
      <c r="T349" s="162"/>
      <c r="AT349" s="157" t="s">
        <v>143</v>
      </c>
      <c r="AU349" s="157" t="s">
        <v>84</v>
      </c>
      <c r="AV349" s="13" t="s">
        <v>84</v>
      </c>
      <c r="AW349" s="13" t="s">
        <v>30</v>
      </c>
      <c r="AX349" s="13" t="s">
        <v>82</v>
      </c>
      <c r="AY349" s="157" t="s">
        <v>135</v>
      </c>
    </row>
    <row r="350" spans="1:65" s="2" customFormat="1" ht="24.15" customHeight="1">
      <c r="A350" s="29"/>
      <c r="B350" s="141"/>
      <c r="C350" s="142" t="s">
        <v>491</v>
      </c>
      <c r="D350" s="142" t="s">
        <v>137</v>
      </c>
      <c r="E350" s="143" t="s">
        <v>492</v>
      </c>
      <c r="F350" s="144" t="s">
        <v>493</v>
      </c>
      <c r="G350" s="145" t="s">
        <v>140</v>
      </c>
      <c r="H350" s="146">
        <v>457.2</v>
      </c>
      <c r="I350" s="147"/>
      <c r="J350" s="147">
        <f>ROUND(I350*H350,2)</f>
        <v>0</v>
      </c>
      <c r="K350" s="148"/>
      <c r="L350" s="30"/>
      <c r="M350" s="149" t="s">
        <v>1</v>
      </c>
      <c r="N350" s="150" t="s">
        <v>39</v>
      </c>
      <c r="O350" s="151">
        <v>0.52600000000000002</v>
      </c>
      <c r="P350" s="151">
        <f>O350*H350</f>
        <v>240.4872</v>
      </c>
      <c r="Q350" s="151">
        <v>0.64027999999999996</v>
      </c>
      <c r="R350" s="151">
        <f>Q350*H350</f>
        <v>292.73601599999995</v>
      </c>
      <c r="S350" s="151">
        <v>0</v>
      </c>
      <c r="T350" s="152">
        <f>S350*H350</f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3" t="s">
        <v>141</v>
      </c>
      <c r="AT350" s="153" t="s">
        <v>137</v>
      </c>
      <c r="AU350" s="153" t="s">
        <v>84</v>
      </c>
      <c r="AY350" s="17" t="s">
        <v>135</v>
      </c>
      <c r="BE350" s="154">
        <f>IF(N350="základní",J350,0)</f>
        <v>0</v>
      </c>
      <c r="BF350" s="154">
        <f>IF(N350="snížená",J350,0)</f>
        <v>0</v>
      </c>
      <c r="BG350" s="154">
        <f>IF(N350="zákl. přenesená",J350,0)</f>
        <v>0</v>
      </c>
      <c r="BH350" s="154">
        <f>IF(N350="sníž. přenesená",J350,0)</f>
        <v>0</v>
      </c>
      <c r="BI350" s="154">
        <f>IF(N350="nulová",J350,0)</f>
        <v>0</v>
      </c>
      <c r="BJ350" s="17" t="s">
        <v>82</v>
      </c>
      <c r="BK350" s="154">
        <f>ROUND(I350*H350,2)</f>
        <v>0</v>
      </c>
      <c r="BL350" s="17" t="s">
        <v>141</v>
      </c>
      <c r="BM350" s="153" t="s">
        <v>494</v>
      </c>
    </row>
    <row r="351" spans="1:65" s="13" customFormat="1">
      <c r="B351" s="155"/>
      <c r="D351" s="156" t="s">
        <v>143</v>
      </c>
      <c r="E351" s="157" t="s">
        <v>1</v>
      </c>
      <c r="F351" s="158" t="s">
        <v>265</v>
      </c>
      <c r="H351" s="159">
        <v>457.2</v>
      </c>
      <c r="L351" s="155"/>
      <c r="M351" s="160"/>
      <c r="N351" s="161"/>
      <c r="O351" s="161"/>
      <c r="P351" s="161"/>
      <c r="Q351" s="161"/>
      <c r="R351" s="161"/>
      <c r="S351" s="161"/>
      <c r="T351" s="162"/>
      <c r="AT351" s="157" t="s">
        <v>143</v>
      </c>
      <c r="AU351" s="157" t="s">
        <v>84</v>
      </c>
      <c r="AV351" s="13" t="s">
        <v>84</v>
      </c>
      <c r="AW351" s="13" t="s">
        <v>30</v>
      </c>
      <c r="AX351" s="13" t="s">
        <v>82</v>
      </c>
      <c r="AY351" s="157" t="s">
        <v>135</v>
      </c>
    </row>
    <row r="352" spans="1:65" s="2" customFormat="1" ht="21.75" customHeight="1">
      <c r="A352" s="29"/>
      <c r="B352" s="141"/>
      <c r="C352" s="142" t="s">
        <v>495</v>
      </c>
      <c r="D352" s="142" t="s">
        <v>137</v>
      </c>
      <c r="E352" s="143" t="s">
        <v>496</v>
      </c>
      <c r="F352" s="144" t="s">
        <v>497</v>
      </c>
      <c r="G352" s="145" t="s">
        <v>140</v>
      </c>
      <c r="H352" s="146">
        <v>1352.92</v>
      </c>
      <c r="I352" s="147"/>
      <c r="J352" s="147">
        <f>ROUND(I352*H352,2)</f>
        <v>0</v>
      </c>
      <c r="K352" s="148"/>
      <c r="L352" s="30"/>
      <c r="M352" s="149" t="s">
        <v>1</v>
      </c>
      <c r="N352" s="150" t="s">
        <v>39</v>
      </c>
      <c r="O352" s="151">
        <v>0.13900000000000001</v>
      </c>
      <c r="P352" s="151">
        <f>O352*H352</f>
        <v>188.05588000000003</v>
      </c>
      <c r="Q352" s="151">
        <v>0</v>
      </c>
      <c r="R352" s="151">
        <f>Q352*H352</f>
        <v>0</v>
      </c>
      <c r="S352" s="151">
        <v>0</v>
      </c>
      <c r="T352" s="152">
        <f>S352*H352</f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3" t="s">
        <v>141</v>
      </c>
      <c r="AT352" s="153" t="s">
        <v>137</v>
      </c>
      <c r="AU352" s="153" t="s">
        <v>84</v>
      </c>
      <c r="AY352" s="17" t="s">
        <v>135</v>
      </c>
      <c r="BE352" s="154">
        <f>IF(N352="základní",J352,0)</f>
        <v>0</v>
      </c>
      <c r="BF352" s="154">
        <f>IF(N352="snížená",J352,0)</f>
        <v>0</v>
      </c>
      <c r="BG352" s="154">
        <f>IF(N352="zákl. přenesená",J352,0)</f>
        <v>0</v>
      </c>
      <c r="BH352" s="154">
        <f>IF(N352="sníž. přenesená",J352,0)</f>
        <v>0</v>
      </c>
      <c r="BI352" s="154">
        <f>IF(N352="nulová",J352,0)</f>
        <v>0</v>
      </c>
      <c r="BJ352" s="17" t="s">
        <v>82</v>
      </c>
      <c r="BK352" s="154">
        <f>ROUND(I352*H352,2)</f>
        <v>0</v>
      </c>
      <c r="BL352" s="17" t="s">
        <v>141</v>
      </c>
      <c r="BM352" s="153" t="s">
        <v>498</v>
      </c>
    </row>
    <row r="353" spans="1:65" s="13" customFormat="1">
      <c r="B353" s="155"/>
      <c r="D353" s="156" t="s">
        <v>143</v>
      </c>
      <c r="E353" s="157" t="s">
        <v>1</v>
      </c>
      <c r="F353" s="158" t="s">
        <v>265</v>
      </c>
      <c r="H353" s="159">
        <v>457.2</v>
      </c>
      <c r="L353" s="155"/>
      <c r="M353" s="160"/>
      <c r="N353" s="161"/>
      <c r="O353" s="161"/>
      <c r="P353" s="161"/>
      <c r="Q353" s="161"/>
      <c r="R353" s="161"/>
      <c r="S353" s="161"/>
      <c r="T353" s="162"/>
      <c r="AT353" s="157" t="s">
        <v>143</v>
      </c>
      <c r="AU353" s="157" t="s">
        <v>84</v>
      </c>
      <c r="AV353" s="13" t="s">
        <v>84</v>
      </c>
      <c r="AW353" s="13" t="s">
        <v>30</v>
      </c>
      <c r="AX353" s="13" t="s">
        <v>74</v>
      </c>
      <c r="AY353" s="157" t="s">
        <v>135</v>
      </c>
    </row>
    <row r="354" spans="1:65" s="13" customFormat="1">
      <c r="B354" s="155"/>
      <c r="D354" s="156" t="s">
        <v>143</v>
      </c>
      <c r="E354" s="157" t="s">
        <v>1</v>
      </c>
      <c r="F354" s="158" t="s">
        <v>266</v>
      </c>
      <c r="H354" s="159">
        <v>292.60000000000002</v>
      </c>
      <c r="L354" s="155"/>
      <c r="M354" s="160"/>
      <c r="N354" s="161"/>
      <c r="O354" s="161"/>
      <c r="P354" s="161"/>
      <c r="Q354" s="161"/>
      <c r="R354" s="161"/>
      <c r="S354" s="161"/>
      <c r="T354" s="162"/>
      <c r="AT354" s="157" t="s">
        <v>143</v>
      </c>
      <c r="AU354" s="157" t="s">
        <v>84</v>
      </c>
      <c r="AV354" s="13" t="s">
        <v>84</v>
      </c>
      <c r="AW354" s="13" t="s">
        <v>30</v>
      </c>
      <c r="AX354" s="13" t="s">
        <v>74</v>
      </c>
      <c r="AY354" s="157" t="s">
        <v>135</v>
      </c>
    </row>
    <row r="355" spans="1:65" s="13" customFormat="1">
      <c r="B355" s="155"/>
      <c r="D355" s="156" t="s">
        <v>143</v>
      </c>
      <c r="E355" s="157" t="s">
        <v>1</v>
      </c>
      <c r="F355" s="158" t="s">
        <v>416</v>
      </c>
      <c r="H355" s="159">
        <v>14.6</v>
      </c>
      <c r="L355" s="155"/>
      <c r="M355" s="160"/>
      <c r="N355" s="161"/>
      <c r="O355" s="161"/>
      <c r="P355" s="161"/>
      <c r="Q355" s="161"/>
      <c r="R355" s="161"/>
      <c r="S355" s="161"/>
      <c r="T355" s="162"/>
      <c r="AT355" s="157" t="s">
        <v>143</v>
      </c>
      <c r="AU355" s="157" t="s">
        <v>84</v>
      </c>
      <c r="AV355" s="13" t="s">
        <v>84</v>
      </c>
      <c r="AW355" s="13" t="s">
        <v>30</v>
      </c>
      <c r="AX355" s="13" t="s">
        <v>74</v>
      </c>
      <c r="AY355" s="157" t="s">
        <v>135</v>
      </c>
    </row>
    <row r="356" spans="1:65" s="13" customFormat="1">
      <c r="B356" s="155"/>
      <c r="D356" s="156" t="s">
        <v>143</v>
      </c>
      <c r="E356" s="157" t="s">
        <v>1</v>
      </c>
      <c r="F356" s="158" t="s">
        <v>267</v>
      </c>
      <c r="H356" s="159">
        <v>2.52</v>
      </c>
      <c r="L356" s="155"/>
      <c r="M356" s="160"/>
      <c r="N356" s="161"/>
      <c r="O356" s="161"/>
      <c r="P356" s="161"/>
      <c r="Q356" s="161"/>
      <c r="R356" s="161"/>
      <c r="S356" s="161"/>
      <c r="T356" s="162"/>
      <c r="AT356" s="157" t="s">
        <v>143</v>
      </c>
      <c r="AU356" s="157" t="s">
        <v>84</v>
      </c>
      <c r="AV356" s="13" t="s">
        <v>84</v>
      </c>
      <c r="AW356" s="13" t="s">
        <v>30</v>
      </c>
      <c r="AX356" s="13" t="s">
        <v>74</v>
      </c>
      <c r="AY356" s="157" t="s">
        <v>135</v>
      </c>
    </row>
    <row r="357" spans="1:65" s="13" customFormat="1">
      <c r="B357" s="155"/>
      <c r="D357" s="156" t="s">
        <v>143</v>
      </c>
      <c r="E357" s="157" t="s">
        <v>1</v>
      </c>
      <c r="F357" s="158" t="s">
        <v>144</v>
      </c>
      <c r="H357" s="159">
        <v>586</v>
      </c>
      <c r="L357" s="155"/>
      <c r="M357" s="160"/>
      <c r="N357" s="161"/>
      <c r="O357" s="161"/>
      <c r="P357" s="161"/>
      <c r="Q357" s="161"/>
      <c r="R357" s="161"/>
      <c r="S357" s="161"/>
      <c r="T357" s="162"/>
      <c r="AT357" s="157" t="s">
        <v>143</v>
      </c>
      <c r="AU357" s="157" t="s">
        <v>84</v>
      </c>
      <c r="AV357" s="13" t="s">
        <v>84</v>
      </c>
      <c r="AW357" s="13" t="s">
        <v>30</v>
      </c>
      <c r="AX357" s="13" t="s">
        <v>74</v>
      </c>
      <c r="AY357" s="157" t="s">
        <v>135</v>
      </c>
    </row>
    <row r="358" spans="1:65" s="14" customFormat="1">
      <c r="B358" s="163"/>
      <c r="D358" s="156" t="s">
        <v>143</v>
      </c>
      <c r="E358" s="164" t="s">
        <v>1</v>
      </c>
      <c r="F358" s="165" t="s">
        <v>184</v>
      </c>
      <c r="H358" s="166">
        <v>1352.92</v>
      </c>
      <c r="L358" s="163"/>
      <c r="M358" s="167"/>
      <c r="N358" s="168"/>
      <c r="O358" s="168"/>
      <c r="P358" s="168"/>
      <c r="Q358" s="168"/>
      <c r="R358" s="168"/>
      <c r="S358" s="168"/>
      <c r="T358" s="169"/>
      <c r="AT358" s="164" t="s">
        <v>143</v>
      </c>
      <c r="AU358" s="164" t="s">
        <v>84</v>
      </c>
      <c r="AV358" s="14" t="s">
        <v>141</v>
      </c>
      <c r="AW358" s="14" t="s">
        <v>30</v>
      </c>
      <c r="AX358" s="14" t="s">
        <v>82</v>
      </c>
      <c r="AY358" s="164" t="s">
        <v>135</v>
      </c>
    </row>
    <row r="359" spans="1:65" s="2" customFormat="1" ht="24.15" customHeight="1">
      <c r="A359" s="29"/>
      <c r="B359" s="141"/>
      <c r="C359" s="142" t="s">
        <v>499</v>
      </c>
      <c r="D359" s="142" t="s">
        <v>137</v>
      </c>
      <c r="E359" s="143" t="s">
        <v>500</v>
      </c>
      <c r="F359" s="144" t="s">
        <v>501</v>
      </c>
      <c r="G359" s="145" t="s">
        <v>175</v>
      </c>
      <c r="H359" s="146">
        <v>12.15</v>
      </c>
      <c r="I359" s="147"/>
      <c r="J359" s="147">
        <f>ROUND(I359*H359,2)</f>
        <v>0</v>
      </c>
      <c r="K359" s="148"/>
      <c r="L359" s="30"/>
      <c r="M359" s="149" t="s">
        <v>1</v>
      </c>
      <c r="N359" s="150" t="s">
        <v>39</v>
      </c>
      <c r="O359" s="151">
        <v>2.605</v>
      </c>
      <c r="P359" s="151">
        <f>O359*H359</f>
        <v>31.650750000000002</v>
      </c>
      <c r="Q359" s="151">
        <v>0</v>
      </c>
      <c r="R359" s="151">
        <f>Q359*H359</f>
        <v>0</v>
      </c>
      <c r="S359" s="151">
        <v>2.5</v>
      </c>
      <c r="T359" s="152">
        <f>S359*H359</f>
        <v>30.375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3" t="s">
        <v>141</v>
      </c>
      <c r="AT359" s="153" t="s">
        <v>137</v>
      </c>
      <c r="AU359" s="153" t="s">
        <v>84</v>
      </c>
      <c r="AY359" s="17" t="s">
        <v>135</v>
      </c>
      <c r="BE359" s="154">
        <f>IF(N359="základní",J359,0)</f>
        <v>0</v>
      </c>
      <c r="BF359" s="154">
        <f>IF(N359="snížená",J359,0)</f>
        <v>0</v>
      </c>
      <c r="BG359" s="154">
        <f>IF(N359="zákl. přenesená",J359,0)</f>
        <v>0</v>
      </c>
      <c r="BH359" s="154">
        <f>IF(N359="sníž. přenesená",J359,0)</f>
        <v>0</v>
      </c>
      <c r="BI359" s="154">
        <f>IF(N359="nulová",J359,0)</f>
        <v>0</v>
      </c>
      <c r="BJ359" s="17" t="s">
        <v>82</v>
      </c>
      <c r="BK359" s="154">
        <f>ROUND(I359*H359,2)</f>
        <v>0</v>
      </c>
      <c r="BL359" s="17" t="s">
        <v>141</v>
      </c>
      <c r="BM359" s="153" t="s">
        <v>502</v>
      </c>
    </row>
    <row r="360" spans="1:65" s="13" customFormat="1">
      <c r="B360" s="155"/>
      <c r="D360" s="156" t="s">
        <v>143</v>
      </c>
      <c r="E360" s="157" t="s">
        <v>1</v>
      </c>
      <c r="F360" s="158" t="s">
        <v>503</v>
      </c>
      <c r="H360" s="159">
        <v>12.15</v>
      </c>
      <c r="L360" s="155"/>
      <c r="M360" s="160"/>
      <c r="N360" s="161"/>
      <c r="O360" s="161"/>
      <c r="P360" s="161"/>
      <c r="Q360" s="161"/>
      <c r="R360" s="161"/>
      <c r="S360" s="161"/>
      <c r="T360" s="162"/>
      <c r="AT360" s="157" t="s">
        <v>143</v>
      </c>
      <c r="AU360" s="157" t="s">
        <v>84</v>
      </c>
      <c r="AV360" s="13" t="s">
        <v>84</v>
      </c>
      <c r="AW360" s="13" t="s">
        <v>30</v>
      </c>
      <c r="AX360" s="13" t="s">
        <v>82</v>
      </c>
      <c r="AY360" s="157" t="s">
        <v>135</v>
      </c>
    </row>
    <row r="361" spans="1:65" s="2" customFormat="1" ht="16.5" customHeight="1">
      <c r="A361" s="29"/>
      <c r="B361" s="141"/>
      <c r="C361" s="142" t="s">
        <v>504</v>
      </c>
      <c r="D361" s="142" t="s">
        <v>137</v>
      </c>
      <c r="E361" s="143" t="s">
        <v>505</v>
      </c>
      <c r="F361" s="144" t="s">
        <v>506</v>
      </c>
      <c r="G361" s="145" t="s">
        <v>288</v>
      </c>
      <c r="H361" s="146">
        <v>8</v>
      </c>
      <c r="I361" s="147"/>
      <c r="J361" s="147">
        <f>ROUND(I361*H361,2)</f>
        <v>0</v>
      </c>
      <c r="K361" s="148"/>
      <c r="L361" s="30"/>
      <c r="M361" s="149" t="s">
        <v>1</v>
      </c>
      <c r="N361" s="150" t="s">
        <v>39</v>
      </c>
      <c r="O361" s="151">
        <v>0.8</v>
      </c>
      <c r="P361" s="151">
        <f>O361*H361</f>
        <v>6.4</v>
      </c>
      <c r="Q361" s="151">
        <v>0</v>
      </c>
      <c r="R361" s="151">
        <f>Q361*H361</f>
        <v>0</v>
      </c>
      <c r="S361" s="151">
        <v>0.48199999999999998</v>
      </c>
      <c r="T361" s="152">
        <f>S361*H361</f>
        <v>3.8559999999999999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3" t="s">
        <v>141</v>
      </c>
      <c r="AT361" s="153" t="s">
        <v>137</v>
      </c>
      <c r="AU361" s="153" t="s">
        <v>84</v>
      </c>
      <c r="AY361" s="17" t="s">
        <v>135</v>
      </c>
      <c r="BE361" s="154">
        <f>IF(N361="základní",J361,0)</f>
        <v>0</v>
      </c>
      <c r="BF361" s="154">
        <f>IF(N361="snížená",J361,0)</f>
        <v>0</v>
      </c>
      <c r="BG361" s="154">
        <f>IF(N361="zákl. přenesená",J361,0)</f>
        <v>0</v>
      </c>
      <c r="BH361" s="154">
        <f>IF(N361="sníž. přenesená",J361,0)</f>
        <v>0</v>
      </c>
      <c r="BI361" s="154">
        <f>IF(N361="nulová",J361,0)</f>
        <v>0</v>
      </c>
      <c r="BJ361" s="17" t="s">
        <v>82</v>
      </c>
      <c r="BK361" s="154">
        <f>ROUND(I361*H361,2)</f>
        <v>0</v>
      </c>
      <c r="BL361" s="17" t="s">
        <v>141</v>
      </c>
      <c r="BM361" s="153" t="s">
        <v>507</v>
      </c>
    </row>
    <row r="362" spans="1:65" s="2" customFormat="1" ht="16.5" customHeight="1">
      <c r="A362" s="29"/>
      <c r="B362" s="141"/>
      <c r="C362" s="142" t="s">
        <v>508</v>
      </c>
      <c r="D362" s="142" t="s">
        <v>137</v>
      </c>
      <c r="E362" s="143" t="s">
        <v>509</v>
      </c>
      <c r="F362" s="144" t="s">
        <v>510</v>
      </c>
      <c r="G362" s="145" t="s">
        <v>511</v>
      </c>
      <c r="H362" s="146">
        <v>2</v>
      </c>
      <c r="I362" s="147"/>
      <c r="J362" s="147">
        <f>ROUND(I362*H362,2)</f>
        <v>0</v>
      </c>
      <c r="K362" s="148"/>
      <c r="L362" s="30"/>
      <c r="M362" s="149" t="s">
        <v>1</v>
      </c>
      <c r="N362" s="150" t="s">
        <v>39</v>
      </c>
      <c r="O362" s="151">
        <v>0.8</v>
      </c>
      <c r="P362" s="151">
        <f>O362*H362</f>
        <v>1.6</v>
      </c>
      <c r="Q362" s="151">
        <v>0</v>
      </c>
      <c r="R362" s="151">
        <f>Q362*H362</f>
        <v>0</v>
      </c>
      <c r="S362" s="151">
        <v>0.1</v>
      </c>
      <c r="T362" s="152">
        <f>S362*H362</f>
        <v>0.2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3" t="s">
        <v>141</v>
      </c>
      <c r="AT362" s="153" t="s">
        <v>137</v>
      </c>
      <c r="AU362" s="153" t="s">
        <v>84</v>
      </c>
      <c r="AY362" s="17" t="s">
        <v>135</v>
      </c>
      <c r="BE362" s="154">
        <f>IF(N362="základní",J362,0)</f>
        <v>0</v>
      </c>
      <c r="BF362" s="154">
        <f>IF(N362="snížená",J362,0)</f>
        <v>0</v>
      </c>
      <c r="BG362" s="154">
        <f>IF(N362="zákl. přenesená",J362,0)</f>
        <v>0</v>
      </c>
      <c r="BH362" s="154">
        <f>IF(N362="sníž. přenesená",J362,0)</f>
        <v>0</v>
      </c>
      <c r="BI362" s="154">
        <f>IF(N362="nulová",J362,0)</f>
        <v>0</v>
      </c>
      <c r="BJ362" s="17" t="s">
        <v>82</v>
      </c>
      <c r="BK362" s="154">
        <f>ROUND(I362*H362,2)</f>
        <v>0</v>
      </c>
      <c r="BL362" s="17" t="s">
        <v>141</v>
      </c>
      <c r="BM362" s="153" t="s">
        <v>512</v>
      </c>
    </row>
    <row r="363" spans="1:65" s="2" customFormat="1" ht="16.5" customHeight="1">
      <c r="A363" s="29"/>
      <c r="B363" s="141"/>
      <c r="C363" s="142" t="s">
        <v>513</v>
      </c>
      <c r="D363" s="142" t="s">
        <v>137</v>
      </c>
      <c r="E363" s="143" t="s">
        <v>514</v>
      </c>
      <c r="F363" s="144" t="s">
        <v>515</v>
      </c>
      <c r="G363" s="145" t="s">
        <v>288</v>
      </c>
      <c r="H363" s="146">
        <v>2</v>
      </c>
      <c r="I363" s="147"/>
      <c r="J363" s="147">
        <f>ROUND(I363*H363,2)</f>
        <v>0</v>
      </c>
      <c r="K363" s="148"/>
      <c r="L363" s="30"/>
      <c r="M363" s="149" t="s">
        <v>1</v>
      </c>
      <c r="N363" s="150" t="s">
        <v>39</v>
      </c>
      <c r="O363" s="151">
        <v>0.5</v>
      </c>
      <c r="P363" s="151">
        <f>O363*H363</f>
        <v>1</v>
      </c>
      <c r="Q363" s="151">
        <v>0</v>
      </c>
      <c r="R363" s="151">
        <f>Q363*H363</f>
        <v>0</v>
      </c>
      <c r="S363" s="151">
        <v>8.6999999999999994E-2</v>
      </c>
      <c r="T363" s="152">
        <f>S363*H363</f>
        <v>0.17399999999999999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3" t="s">
        <v>141</v>
      </c>
      <c r="AT363" s="153" t="s">
        <v>137</v>
      </c>
      <c r="AU363" s="153" t="s">
        <v>84</v>
      </c>
      <c r="AY363" s="17" t="s">
        <v>135</v>
      </c>
      <c r="BE363" s="154">
        <f>IF(N363="základní",J363,0)</f>
        <v>0</v>
      </c>
      <c r="BF363" s="154">
        <f>IF(N363="snížená",J363,0)</f>
        <v>0</v>
      </c>
      <c r="BG363" s="154">
        <f>IF(N363="zákl. přenesená",J363,0)</f>
        <v>0</v>
      </c>
      <c r="BH363" s="154">
        <f>IF(N363="sníž. přenesená",J363,0)</f>
        <v>0</v>
      </c>
      <c r="BI363" s="154">
        <f>IF(N363="nulová",J363,0)</f>
        <v>0</v>
      </c>
      <c r="BJ363" s="17" t="s">
        <v>82</v>
      </c>
      <c r="BK363" s="154">
        <f>ROUND(I363*H363,2)</f>
        <v>0</v>
      </c>
      <c r="BL363" s="17" t="s">
        <v>141</v>
      </c>
      <c r="BM363" s="153" t="s">
        <v>516</v>
      </c>
    </row>
    <row r="364" spans="1:65" s="2" customFormat="1" ht="16.5" customHeight="1">
      <c r="A364" s="29"/>
      <c r="B364" s="141"/>
      <c r="C364" s="142" t="s">
        <v>517</v>
      </c>
      <c r="D364" s="142" t="s">
        <v>137</v>
      </c>
      <c r="E364" s="143" t="s">
        <v>518</v>
      </c>
      <c r="F364" s="144" t="s">
        <v>519</v>
      </c>
      <c r="G364" s="145" t="s">
        <v>288</v>
      </c>
      <c r="H364" s="146">
        <v>1</v>
      </c>
      <c r="I364" s="147"/>
      <c r="J364" s="147">
        <f>ROUND(I364*H364,2)</f>
        <v>0</v>
      </c>
      <c r="K364" s="148"/>
      <c r="L364" s="30"/>
      <c r="M364" s="149" t="s">
        <v>1</v>
      </c>
      <c r="N364" s="150" t="s">
        <v>39</v>
      </c>
      <c r="O364" s="151">
        <v>0.2</v>
      </c>
      <c r="P364" s="151">
        <f>O364*H364</f>
        <v>0.2</v>
      </c>
      <c r="Q364" s="151">
        <v>0</v>
      </c>
      <c r="R364" s="151">
        <f>Q364*H364</f>
        <v>0</v>
      </c>
      <c r="S364" s="151">
        <v>1.4E-2</v>
      </c>
      <c r="T364" s="152">
        <f>S364*H364</f>
        <v>1.4E-2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3" t="s">
        <v>141</v>
      </c>
      <c r="AT364" s="153" t="s">
        <v>137</v>
      </c>
      <c r="AU364" s="153" t="s">
        <v>84</v>
      </c>
      <c r="AY364" s="17" t="s">
        <v>135</v>
      </c>
      <c r="BE364" s="154">
        <f>IF(N364="základní",J364,0)</f>
        <v>0</v>
      </c>
      <c r="BF364" s="154">
        <f>IF(N364="snížená",J364,0)</f>
        <v>0</v>
      </c>
      <c r="BG364" s="154">
        <f>IF(N364="zákl. přenesená",J364,0)</f>
        <v>0</v>
      </c>
      <c r="BH364" s="154">
        <f>IF(N364="sníž. přenesená",J364,0)</f>
        <v>0</v>
      </c>
      <c r="BI364" s="154">
        <f>IF(N364="nulová",J364,0)</f>
        <v>0</v>
      </c>
      <c r="BJ364" s="17" t="s">
        <v>82</v>
      </c>
      <c r="BK364" s="154">
        <f>ROUND(I364*H364,2)</f>
        <v>0</v>
      </c>
      <c r="BL364" s="17" t="s">
        <v>141</v>
      </c>
      <c r="BM364" s="153" t="s">
        <v>520</v>
      </c>
    </row>
    <row r="365" spans="1:65" s="2" customFormat="1" ht="24.15" customHeight="1">
      <c r="A365" s="29"/>
      <c r="B365" s="141"/>
      <c r="C365" s="142" t="s">
        <v>521</v>
      </c>
      <c r="D365" s="142" t="s">
        <v>137</v>
      </c>
      <c r="E365" s="143" t="s">
        <v>522</v>
      </c>
      <c r="F365" s="144" t="s">
        <v>523</v>
      </c>
      <c r="G365" s="145" t="s">
        <v>288</v>
      </c>
      <c r="H365" s="146">
        <v>4</v>
      </c>
      <c r="I365" s="147"/>
      <c r="J365" s="147">
        <f>ROUND(I365*H365,2)</f>
        <v>0</v>
      </c>
      <c r="K365" s="148"/>
      <c r="L365" s="30"/>
      <c r="M365" s="149" t="s">
        <v>1</v>
      </c>
      <c r="N365" s="150" t="s">
        <v>39</v>
      </c>
      <c r="O365" s="151">
        <v>0.5</v>
      </c>
      <c r="P365" s="151">
        <f>O365*H365</f>
        <v>2</v>
      </c>
      <c r="Q365" s="151">
        <v>0</v>
      </c>
      <c r="R365" s="151">
        <f>Q365*H365</f>
        <v>0</v>
      </c>
      <c r="S365" s="151">
        <v>0.16500000000000001</v>
      </c>
      <c r="T365" s="152">
        <f>S365*H365</f>
        <v>0.66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53" t="s">
        <v>141</v>
      </c>
      <c r="AT365" s="153" t="s">
        <v>137</v>
      </c>
      <c r="AU365" s="153" t="s">
        <v>84</v>
      </c>
      <c r="AY365" s="17" t="s">
        <v>135</v>
      </c>
      <c r="BE365" s="154">
        <f>IF(N365="základní",J365,0)</f>
        <v>0</v>
      </c>
      <c r="BF365" s="154">
        <f>IF(N365="snížená",J365,0)</f>
        <v>0</v>
      </c>
      <c r="BG365" s="154">
        <f>IF(N365="zákl. přenesená",J365,0)</f>
        <v>0</v>
      </c>
      <c r="BH365" s="154">
        <f>IF(N365="sníž. přenesená",J365,0)</f>
        <v>0</v>
      </c>
      <c r="BI365" s="154">
        <f>IF(N365="nulová",J365,0)</f>
        <v>0</v>
      </c>
      <c r="BJ365" s="17" t="s">
        <v>82</v>
      </c>
      <c r="BK365" s="154">
        <f>ROUND(I365*H365,2)</f>
        <v>0</v>
      </c>
      <c r="BL365" s="17" t="s">
        <v>141</v>
      </c>
      <c r="BM365" s="153" t="s">
        <v>524</v>
      </c>
    </row>
    <row r="366" spans="1:65" s="12" customFormat="1" ht="22.8" customHeight="1">
      <c r="B366" s="129"/>
      <c r="D366" s="130" t="s">
        <v>73</v>
      </c>
      <c r="E366" s="139" t="s">
        <v>525</v>
      </c>
      <c r="F366" s="139" t="s">
        <v>526</v>
      </c>
      <c r="J366" s="140">
        <f>BK366</f>
        <v>0</v>
      </c>
      <c r="L366" s="129"/>
      <c r="M366" s="133"/>
      <c r="N366" s="134"/>
      <c r="O366" s="134"/>
      <c r="P366" s="135">
        <f>SUM(P367:P378)</f>
        <v>200.661843</v>
      </c>
      <c r="Q366" s="134"/>
      <c r="R366" s="135">
        <f>SUM(R367:R378)</f>
        <v>0</v>
      </c>
      <c r="S366" s="134"/>
      <c r="T366" s="136">
        <f>SUM(T367:T378)</f>
        <v>0</v>
      </c>
      <c r="AR366" s="130" t="s">
        <v>82</v>
      </c>
      <c r="AT366" s="137" t="s">
        <v>73</v>
      </c>
      <c r="AU366" s="137" t="s">
        <v>82</v>
      </c>
      <c r="AY366" s="130" t="s">
        <v>135</v>
      </c>
      <c r="BK366" s="138">
        <f>SUM(BK367:BK378)</f>
        <v>0</v>
      </c>
    </row>
    <row r="367" spans="1:65" s="2" customFormat="1" ht="24.15" customHeight="1">
      <c r="A367" s="29"/>
      <c r="B367" s="141"/>
      <c r="C367" s="142" t="s">
        <v>527</v>
      </c>
      <c r="D367" s="142" t="s">
        <v>137</v>
      </c>
      <c r="E367" s="143" t="s">
        <v>528</v>
      </c>
      <c r="F367" s="144" t="s">
        <v>529</v>
      </c>
      <c r="G367" s="145" t="s">
        <v>233</v>
      </c>
      <c r="H367" s="146">
        <v>126.57</v>
      </c>
      <c r="I367" s="147"/>
      <c r="J367" s="147">
        <f>ROUND(I367*H367,2)</f>
        <v>0</v>
      </c>
      <c r="K367" s="148"/>
      <c r="L367" s="30"/>
      <c r="M367" s="149" t="s">
        <v>1</v>
      </c>
      <c r="N367" s="150" t="s">
        <v>39</v>
      </c>
      <c r="O367" s="151">
        <v>1.47</v>
      </c>
      <c r="P367" s="151">
        <f>O367*H367</f>
        <v>186.05789999999999</v>
      </c>
      <c r="Q367" s="151">
        <v>0</v>
      </c>
      <c r="R367" s="151">
        <f>Q367*H367</f>
        <v>0</v>
      </c>
      <c r="S367" s="151">
        <v>0</v>
      </c>
      <c r="T367" s="152">
        <f>S367*H367</f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3" t="s">
        <v>141</v>
      </c>
      <c r="AT367" s="153" t="s">
        <v>137</v>
      </c>
      <c r="AU367" s="153" t="s">
        <v>84</v>
      </c>
      <c r="AY367" s="17" t="s">
        <v>135</v>
      </c>
      <c r="BE367" s="154">
        <f>IF(N367="základní",J367,0)</f>
        <v>0</v>
      </c>
      <c r="BF367" s="154">
        <f>IF(N367="snížená",J367,0)</f>
        <v>0</v>
      </c>
      <c r="BG367" s="154">
        <f>IF(N367="zákl. přenesená",J367,0)</f>
        <v>0</v>
      </c>
      <c r="BH367" s="154">
        <f>IF(N367="sníž. přenesená",J367,0)</f>
        <v>0</v>
      </c>
      <c r="BI367" s="154">
        <f>IF(N367="nulová",J367,0)</f>
        <v>0</v>
      </c>
      <c r="BJ367" s="17" t="s">
        <v>82</v>
      </c>
      <c r="BK367" s="154">
        <f>ROUND(I367*H367,2)</f>
        <v>0</v>
      </c>
      <c r="BL367" s="17" t="s">
        <v>141</v>
      </c>
      <c r="BM367" s="153" t="s">
        <v>530</v>
      </c>
    </row>
    <row r="368" spans="1:65" s="2" customFormat="1" ht="33" customHeight="1">
      <c r="A368" s="29"/>
      <c r="B368" s="141"/>
      <c r="C368" s="142" t="s">
        <v>531</v>
      </c>
      <c r="D368" s="142" t="s">
        <v>137</v>
      </c>
      <c r="E368" s="143" t="s">
        <v>532</v>
      </c>
      <c r="F368" s="144" t="s">
        <v>533</v>
      </c>
      <c r="G368" s="145" t="s">
        <v>233</v>
      </c>
      <c r="H368" s="146">
        <v>0.72</v>
      </c>
      <c r="I368" s="147"/>
      <c r="J368" s="147">
        <f>ROUND(I368*H368,2)</f>
        <v>0</v>
      </c>
      <c r="K368" s="148"/>
      <c r="L368" s="30"/>
      <c r="M368" s="149" t="s">
        <v>1</v>
      </c>
      <c r="N368" s="150" t="s">
        <v>39</v>
      </c>
      <c r="O368" s="151">
        <v>0</v>
      </c>
      <c r="P368" s="151">
        <f>O368*H368</f>
        <v>0</v>
      </c>
      <c r="Q368" s="151">
        <v>0</v>
      </c>
      <c r="R368" s="151">
        <f>Q368*H368</f>
        <v>0</v>
      </c>
      <c r="S368" s="151">
        <v>0</v>
      </c>
      <c r="T368" s="152">
        <f>S368*H368</f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3" t="s">
        <v>141</v>
      </c>
      <c r="AT368" s="153" t="s">
        <v>137</v>
      </c>
      <c r="AU368" s="153" t="s">
        <v>84</v>
      </c>
      <c r="AY368" s="17" t="s">
        <v>135</v>
      </c>
      <c r="BE368" s="154">
        <f>IF(N368="základní",J368,0)</f>
        <v>0</v>
      </c>
      <c r="BF368" s="154">
        <f>IF(N368="snížená",J368,0)</f>
        <v>0</v>
      </c>
      <c r="BG368" s="154">
        <f>IF(N368="zákl. přenesená",J368,0)</f>
        <v>0</v>
      </c>
      <c r="BH368" s="154">
        <f>IF(N368="sníž. přenesená",J368,0)</f>
        <v>0</v>
      </c>
      <c r="BI368" s="154">
        <f>IF(N368="nulová",J368,0)</f>
        <v>0</v>
      </c>
      <c r="BJ368" s="17" t="s">
        <v>82</v>
      </c>
      <c r="BK368" s="154">
        <f>ROUND(I368*H368,2)</f>
        <v>0</v>
      </c>
      <c r="BL368" s="17" t="s">
        <v>141</v>
      </c>
      <c r="BM368" s="153" t="s">
        <v>534</v>
      </c>
    </row>
    <row r="369" spans="1:65" s="13" customFormat="1">
      <c r="B369" s="155"/>
      <c r="D369" s="156" t="s">
        <v>143</v>
      </c>
      <c r="E369" s="157" t="s">
        <v>1</v>
      </c>
      <c r="F369" s="158" t="s">
        <v>535</v>
      </c>
      <c r="H369" s="159">
        <v>0.72</v>
      </c>
      <c r="L369" s="155"/>
      <c r="M369" s="160"/>
      <c r="N369" s="161"/>
      <c r="O369" s="161"/>
      <c r="P369" s="161"/>
      <c r="Q369" s="161"/>
      <c r="R369" s="161"/>
      <c r="S369" s="161"/>
      <c r="T369" s="162"/>
      <c r="AT369" s="157" t="s">
        <v>143</v>
      </c>
      <c r="AU369" s="157" t="s">
        <v>84</v>
      </c>
      <c r="AV369" s="13" t="s">
        <v>84</v>
      </c>
      <c r="AW369" s="13" t="s">
        <v>30</v>
      </c>
      <c r="AX369" s="13" t="s">
        <v>82</v>
      </c>
      <c r="AY369" s="157" t="s">
        <v>135</v>
      </c>
    </row>
    <row r="370" spans="1:65" s="2" customFormat="1" ht="37.799999999999997" customHeight="1">
      <c r="A370" s="29"/>
      <c r="B370" s="141"/>
      <c r="C370" s="142" t="s">
        <v>536</v>
      </c>
      <c r="D370" s="142" t="s">
        <v>137</v>
      </c>
      <c r="E370" s="143" t="s">
        <v>537</v>
      </c>
      <c r="F370" s="144" t="s">
        <v>538</v>
      </c>
      <c r="G370" s="145" t="s">
        <v>233</v>
      </c>
      <c r="H370" s="146">
        <v>90.572000000000003</v>
      </c>
      <c r="I370" s="147"/>
      <c r="J370" s="147">
        <f>ROUND(I370*H370,2)</f>
        <v>0</v>
      </c>
      <c r="K370" s="148"/>
      <c r="L370" s="30"/>
      <c r="M370" s="149" t="s">
        <v>1</v>
      </c>
      <c r="N370" s="150" t="s">
        <v>39</v>
      </c>
      <c r="O370" s="151">
        <v>0</v>
      </c>
      <c r="P370" s="151">
        <f>O370*H370</f>
        <v>0</v>
      </c>
      <c r="Q370" s="151">
        <v>0</v>
      </c>
      <c r="R370" s="151">
        <f>Q370*H370</f>
        <v>0</v>
      </c>
      <c r="S370" s="151">
        <v>0</v>
      </c>
      <c r="T370" s="152">
        <f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3" t="s">
        <v>141</v>
      </c>
      <c r="AT370" s="153" t="s">
        <v>137</v>
      </c>
      <c r="AU370" s="153" t="s">
        <v>84</v>
      </c>
      <c r="AY370" s="17" t="s">
        <v>135</v>
      </c>
      <c r="BE370" s="154">
        <f>IF(N370="základní",J370,0)</f>
        <v>0</v>
      </c>
      <c r="BF370" s="154">
        <f>IF(N370="snížená",J370,0)</f>
        <v>0</v>
      </c>
      <c r="BG370" s="154">
        <f>IF(N370="zákl. přenesená",J370,0)</f>
        <v>0</v>
      </c>
      <c r="BH370" s="154">
        <f>IF(N370="sníž. přenesená",J370,0)</f>
        <v>0</v>
      </c>
      <c r="BI370" s="154">
        <f>IF(N370="nulová",J370,0)</f>
        <v>0</v>
      </c>
      <c r="BJ370" s="17" t="s">
        <v>82</v>
      </c>
      <c r="BK370" s="154">
        <f>ROUND(I370*H370,2)</f>
        <v>0</v>
      </c>
      <c r="BL370" s="17" t="s">
        <v>141</v>
      </c>
      <c r="BM370" s="153" t="s">
        <v>539</v>
      </c>
    </row>
    <row r="371" spans="1:65" s="13" customFormat="1">
      <c r="B371" s="155"/>
      <c r="D371" s="156" t="s">
        <v>143</v>
      </c>
      <c r="E371" s="157" t="s">
        <v>1</v>
      </c>
      <c r="F371" s="158" t="s">
        <v>540</v>
      </c>
      <c r="H371" s="159">
        <v>90.572000000000003</v>
      </c>
      <c r="L371" s="155"/>
      <c r="M371" s="160"/>
      <c r="N371" s="161"/>
      <c r="O371" s="161"/>
      <c r="P371" s="161"/>
      <c r="Q371" s="161"/>
      <c r="R371" s="161"/>
      <c r="S371" s="161"/>
      <c r="T371" s="162"/>
      <c r="AT371" s="157" t="s">
        <v>143</v>
      </c>
      <c r="AU371" s="157" t="s">
        <v>84</v>
      </c>
      <c r="AV371" s="13" t="s">
        <v>84</v>
      </c>
      <c r="AW371" s="13" t="s">
        <v>30</v>
      </c>
      <c r="AX371" s="13" t="s">
        <v>82</v>
      </c>
      <c r="AY371" s="157" t="s">
        <v>135</v>
      </c>
    </row>
    <row r="372" spans="1:65" s="2" customFormat="1" ht="44.25" customHeight="1">
      <c r="A372" s="29"/>
      <c r="B372" s="141"/>
      <c r="C372" s="142" t="s">
        <v>541</v>
      </c>
      <c r="D372" s="142" t="s">
        <v>137</v>
      </c>
      <c r="E372" s="143" t="s">
        <v>542</v>
      </c>
      <c r="F372" s="144" t="s">
        <v>543</v>
      </c>
      <c r="G372" s="145" t="s">
        <v>233</v>
      </c>
      <c r="H372" s="146">
        <v>4.9039999999999999</v>
      </c>
      <c r="I372" s="147"/>
      <c r="J372" s="147">
        <f>ROUND(I372*H372,2)</f>
        <v>0</v>
      </c>
      <c r="K372" s="148"/>
      <c r="L372" s="30"/>
      <c r="M372" s="149" t="s">
        <v>1</v>
      </c>
      <c r="N372" s="150" t="s">
        <v>39</v>
      </c>
      <c r="O372" s="151">
        <v>0</v>
      </c>
      <c r="P372" s="151">
        <f>O372*H372</f>
        <v>0</v>
      </c>
      <c r="Q372" s="151">
        <v>0</v>
      </c>
      <c r="R372" s="151">
        <f>Q372*H372</f>
        <v>0</v>
      </c>
      <c r="S372" s="151">
        <v>0</v>
      </c>
      <c r="T372" s="152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53" t="s">
        <v>141</v>
      </c>
      <c r="AT372" s="153" t="s">
        <v>137</v>
      </c>
      <c r="AU372" s="153" t="s">
        <v>84</v>
      </c>
      <c r="AY372" s="17" t="s">
        <v>135</v>
      </c>
      <c r="BE372" s="154">
        <f>IF(N372="základní",J372,0)</f>
        <v>0</v>
      </c>
      <c r="BF372" s="154">
        <f>IF(N372="snížená",J372,0)</f>
        <v>0</v>
      </c>
      <c r="BG372" s="154">
        <f>IF(N372="zákl. přenesená",J372,0)</f>
        <v>0</v>
      </c>
      <c r="BH372" s="154">
        <f>IF(N372="sníž. přenesená",J372,0)</f>
        <v>0</v>
      </c>
      <c r="BI372" s="154">
        <f>IF(N372="nulová",J372,0)</f>
        <v>0</v>
      </c>
      <c r="BJ372" s="17" t="s">
        <v>82</v>
      </c>
      <c r="BK372" s="154">
        <f>ROUND(I372*H372,2)</f>
        <v>0</v>
      </c>
      <c r="BL372" s="17" t="s">
        <v>141</v>
      </c>
      <c r="BM372" s="153" t="s">
        <v>544</v>
      </c>
    </row>
    <row r="373" spans="1:65" s="13" customFormat="1">
      <c r="B373" s="155"/>
      <c r="D373" s="156" t="s">
        <v>143</v>
      </c>
      <c r="E373" s="157" t="s">
        <v>1</v>
      </c>
      <c r="F373" s="158" t="s">
        <v>545</v>
      </c>
      <c r="H373" s="159">
        <v>4.9039999999999999</v>
      </c>
      <c r="L373" s="155"/>
      <c r="M373" s="160"/>
      <c r="N373" s="161"/>
      <c r="O373" s="161"/>
      <c r="P373" s="161"/>
      <c r="Q373" s="161"/>
      <c r="R373" s="161"/>
      <c r="S373" s="161"/>
      <c r="T373" s="162"/>
      <c r="AT373" s="157" t="s">
        <v>143</v>
      </c>
      <c r="AU373" s="157" t="s">
        <v>84</v>
      </c>
      <c r="AV373" s="13" t="s">
        <v>84</v>
      </c>
      <c r="AW373" s="13" t="s">
        <v>30</v>
      </c>
      <c r="AX373" s="13" t="s">
        <v>82</v>
      </c>
      <c r="AY373" s="157" t="s">
        <v>135</v>
      </c>
    </row>
    <row r="374" spans="1:65" s="2" customFormat="1" ht="44.25" customHeight="1">
      <c r="A374" s="29"/>
      <c r="B374" s="141"/>
      <c r="C374" s="142" t="s">
        <v>546</v>
      </c>
      <c r="D374" s="142" t="s">
        <v>137</v>
      </c>
      <c r="E374" s="143" t="s">
        <v>547</v>
      </c>
      <c r="F374" s="144" t="s">
        <v>548</v>
      </c>
      <c r="G374" s="145" t="s">
        <v>233</v>
      </c>
      <c r="H374" s="146">
        <v>30.375</v>
      </c>
      <c r="I374" s="147"/>
      <c r="J374" s="147">
        <f>ROUND(I374*H374,2)</f>
        <v>0</v>
      </c>
      <c r="K374" s="148"/>
      <c r="L374" s="30"/>
      <c r="M374" s="149" t="s">
        <v>1</v>
      </c>
      <c r="N374" s="150" t="s">
        <v>39</v>
      </c>
      <c r="O374" s="151">
        <v>0</v>
      </c>
      <c r="P374" s="151">
        <f>O374*H374</f>
        <v>0</v>
      </c>
      <c r="Q374" s="151">
        <v>0</v>
      </c>
      <c r="R374" s="151">
        <f>Q374*H374</f>
        <v>0</v>
      </c>
      <c r="S374" s="151">
        <v>0</v>
      </c>
      <c r="T374" s="152">
        <f>S374*H374</f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53" t="s">
        <v>141</v>
      </c>
      <c r="AT374" s="153" t="s">
        <v>137</v>
      </c>
      <c r="AU374" s="153" t="s">
        <v>84</v>
      </c>
      <c r="AY374" s="17" t="s">
        <v>135</v>
      </c>
      <c r="BE374" s="154">
        <f>IF(N374="základní",J374,0)</f>
        <v>0</v>
      </c>
      <c r="BF374" s="154">
        <f>IF(N374="snížená",J374,0)</f>
        <v>0</v>
      </c>
      <c r="BG374" s="154">
        <f>IF(N374="zákl. přenesená",J374,0)</f>
        <v>0</v>
      </c>
      <c r="BH374" s="154">
        <f>IF(N374="sníž. přenesená",J374,0)</f>
        <v>0</v>
      </c>
      <c r="BI374" s="154">
        <f>IF(N374="nulová",J374,0)</f>
        <v>0</v>
      </c>
      <c r="BJ374" s="17" t="s">
        <v>82</v>
      </c>
      <c r="BK374" s="154">
        <f>ROUND(I374*H374,2)</f>
        <v>0</v>
      </c>
      <c r="BL374" s="17" t="s">
        <v>141</v>
      </c>
      <c r="BM374" s="153" t="s">
        <v>549</v>
      </c>
    </row>
    <row r="375" spans="1:65" s="13" customFormat="1">
      <c r="B375" s="155"/>
      <c r="D375" s="156" t="s">
        <v>143</v>
      </c>
      <c r="E375" s="157" t="s">
        <v>1</v>
      </c>
      <c r="F375" s="158" t="s">
        <v>550</v>
      </c>
      <c r="H375" s="159">
        <v>30.375</v>
      </c>
      <c r="L375" s="155"/>
      <c r="M375" s="160"/>
      <c r="N375" s="161"/>
      <c r="O375" s="161"/>
      <c r="P375" s="161"/>
      <c r="Q375" s="161"/>
      <c r="R375" s="161"/>
      <c r="S375" s="161"/>
      <c r="T375" s="162"/>
      <c r="AT375" s="157" t="s">
        <v>143</v>
      </c>
      <c r="AU375" s="157" t="s">
        <v>84</v>
      </c>
      <c r="AV375" s="13" t="s">
        <v>84</v>
      </c>
      <c r="AW375" s="13" t="s">
        <v>30</v>
      </c>
      <c r="AX375" s="13" t="s">
        <v>82</v>
      </c>
      <c r="AY375" s="157" t="s">
        <v>135</v>
      </c>
    </row>
    <row r="376" spans="1:65" s="2" customFormat="1" ht="21.75" customHeight="1">
      <c r="A376" s="29"/>
      <c r="B376" s="141"/>
      <c r="C376" s="142" t="s">
        <v>551</v>
      </c>
      <c r="D376" s="142" t="s">
        <v>137</v>
      </c>
      <c r="E376" s="143" t="s">
        <v>552</v>
      </c>
      <c r="F376" s="144" t="s">
        <v>553</v>
      </c>
      <c r="G376" s="145" t="s">
        <v>233</v>
      </c>
      <c r="H376" s="146">
        <v>126.57</v>
      </c>
      <c r="I376" s="147"/>
      <c r="J376" s="147">
        <f>ROUND(I376*H376,2)</f>
        <v>0</v>
      </c>
      <c r="K376" s="148"/>
      <c r="L376" s="30"/>
      <c r="M376" s="149" t="s">
        <v>1</v>
      </c>
      <c r="N376" s="150" t="s">
        <v>39</v>
      </c>
      <c r="O376" s="151">
        <v>0.115</v>
      </c>
      <c r="P376" s="151">
        <f>O376*H376</f>
        <v>14.55555</v>
      </c>
      <c r="Q376" s="151">
        <v>0</v>
      </c>
      <c r="R376" s="151">
        <f>Q376*H376</f>
        <v>0</v>
      </c>
      <c r="S376" s="151">
        <v>0</v>
      </c>
      <c r="T376" s="152">
        <f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53" t="s">
        <v>141</v>
      </c>
      <c r="AT376" s="153" t="s">
        <v>137</v>
      </c>
      <c r="AU376" s="153" t="s">
        <v>84</v>
      </c>
      <c r="AY376" s="17" t="s">
        <v>135</v>
      </c>
      <c r="BE376" s="154">
        <f>IF(N376="základní",J376,0)</f>
        <v>0</v>
      </c>
      <c r="BF376" s="154">
        <f>IF(N376="snížená",J376,0)</f>
        <v>0</v>
      </c>
      <c r="BG376" s="154">
        <f>IF(N376="zákl. přenesená",J376,0)</f>
        <v>0</v>
      </c>
      <c r="BH376" s="154">
        <f>IF(N376="sníž. přenesená",J376,0)</f>
        <v>0</v>
      </c>
      <c r="BI376" s="154">
        <f>IF(N376="nulová",J376,0)</f>
        <v>0</v>
      </c>
      <c r="BJ376" s="17" t="s">
        <v>82</v>
      </c>
      <c r="BK376" s="154">
        <f>ROUND(I376*H376,2)</f>
        <v>0</v>
      </c>
      <c r="BL376" s="17" t="s">
        <v>141</v>
      </c>
      <c r="BM376" s="153" t="s">
        <v>554</v>
      </c>
    </row>
    <row r="377" spans="1:65" s="2" customFormat="1" ht="24.15" customHeight="1">
      <c r="A377" s="29"/>
      <c r="B377" s="141"/>
      <c r="C377" s="142" t="s">
        <v>555</v>
      </c>
      <c r="D377" s="142" t="s">
        <v>137</v>
      </c>
      <c r="E377" s="143" t="s">
        <v>556</v>
      </c>
      <c r="F377" s="144" t="s">
        <v>557</v>
      </c>
      <c r="G377" s="145" t="s">
        <v>233</v>
      </c>
      <c r="H377" s="146">
        <v>5.3769999999999998</v>
      </c>
      <c r="I377" s="147"/>
      <c r="J377" s="147">
        <f>ROUND(I377*H377,2)</f>
        <v>0</v>
      </c>
      <c r="K377" s="148"/>
      <c r="L377" s="30"/>
      <c r="M377" s="149" t="s">
        <v>1</v>
      </c>
      <c r="N377" s="150" t="s">
        <v>39</v>
      </c>
      <c r="O377" s="151">
        <v>8.9999999999999993E-3</v>
      </c>
      <c r="P377" s="151">
        <f>O377*H377</f>
        <v>4.8392999999999992E-2</v>
      </c>
      <c r="Q377" s="151">
        <v>0</v>
      </c>
      <c r="R377" s="151">
        <f>Q377*H377</f>
        <v>0</v>
      </c>
      <c r="S377" s="151">
        <v>0</v>
      </c>
      <c r="T377" s="152">
        <f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53" t="s">
        <v>141</v>
      </c>
      <c r="AT377" s="153" t="s">
        <v>137</v>
      </c>
      <c r="AU377" s="153" t="s">
        <v>84</v>
      </c>
      <c r="AY377" s="17" t="s">
        <v>135</v>
      </c>
      <c r="BE377" s="154">
        <f>IF(N377="základní",J377,0)</f>
        <v>0</v>
      </c>
      <c r="BF377" s="154">
        <f>IF(N377="snížená",J377,0)</f>
        <v>0</v>
      </c>
      <c r="BG377" s="154">
        <f>IF(N377="zákl. přenesená",J377,0)</f>
        <v>0</v>
      </c>
      <c r="BH377" s="154">
        <f>IF(N377="sníž. přenesená",J377,0)</f>
        <v>0</v>
      </c>
      <c r="BI377" s="154">
        <f>IF(N377="nulová",J377,0)</f>
        <v>0</v>
      </c>
      <c r="BJ377" s="17" t="s">
        <v>82</v>
      </c>
      <c r="BK377" s="154">
        <f>ROUND(I377*H377,2)</f>
        <v>0</v>
      </c>
      <c r="BL377" s="17" t="s">
        <v>141</v>
      </c>
      <c r="BM377" s="153" t="s">
        <v>558</v>
      </c>
    </row>
    <row r="378" spans="1:65" s="13" customFormat="1">
      <c r="B378" s="155"/>
      <c r="D378" s="156" t="s">
        <v>143</v>
      </c>
      <c r="E378" s="157" t="s">
        <v>1</v>
      </c>
      <c r="F378" s="158" t="s">
        <v>559</v>
      </c>
      <c r="H378" s="159">
        <v>5.3769999999999998</v>
      </c>
      <c r="L378" s="155"/>
      <c r="M378" s="160"/>
      <c r="N378" s="161"/>
      <c r="O378" s="161"/>
      <c r="P378" s="161"/>
      <c r="Q378" s="161"/>
      <c r="R378" s="161"/>
      <c r="S378" s="161"/>
      <c r="T378" s="162"/>
      <c r="AT378" s="157" t="s">
        <v>143</v>
      </c>
      <c r="AU378" s="157" t="s">
        <v>84</v>
      </c>
      <c r="AV378" s="13" t="s">
        <v>84</v>
      </c>
      <c r="AW378" s="13" t="s">
        <v>30</v>
      </c>
      <c r="AX378" s="13" t="s">
        <v>82</v>
      </c>
      <c r="AY378" s="157" t="s">
        <v>135</v>
      </c>
    </row>
    <row r="379" spans="1:65" s="12" customFormat="1" ht="22.8" customHeight="1">
      <c r="B379" s="129"/>
      <c r="D379" s="130" t="s">
        <v>73</v>
      </c>
      <c r="E379" s="139" t="s">
        <v>560</v>
      </c>
      <c r="F379" s="139" t="s">
        <v>561</v>
      </c>
      <c r="J379" s="140">
        <f>BK379</f>
        <v>0</v>
      </c>
      <c r="L379" s="129"/>
      <c r="M379" s="133"/>
      <c r="N379" s="134"/>
      <c r="O379" s="134"/>
      <c r="P379" s="135">
        <f>P380</f>
        <v>111.567588</v>
      </c>
      <c r="Q379" s="134"/>
      <c r="R379" s="135">
        <f>R380</f>
        <v>0</v>
      </c>
      <c r="S379" s="134"/>
      <c r="T379" s="136">
        <f>T380</f>
        <v>0</v>
      </c>
      <c r="AR379" s="130" t="s">
        <v>82</v>
      </c>
      <c r="AT379" s="137" t="s">
        <v>73</v>
      </c>
      <c r="AU379" s="137" t="s">
        <v>82</v>
      </c>
      <c r="AY379" s="130" t="s">
        <v>135</v>
      </c>
      <c r="BK379" s="138">
        <f>BK380</f>
        <v>0</v>
      </c>
    </row>
    <row r="380" spans="1:65" s="2" customFormat="1" ht="16.5" customHeight="1">
      <c r="A380" s="29"/>
      <c r="B380" s="141"/>
      <c r="C380" s="142" t="s">
        <v>562</v>
      </c>
      <c r="D380" s="142" t="s">
        <v>137</v>
      </c>
      <c r="E380" s="143" t="s">
        <v>563</v>
      </c>
      <c r="F380" s="144" t="s">
        <v>564</v>
      </c>
      <c r="G380" s="145" t="s">
        <v>233</v>
      </c>
      <c r="H380" s="146">
        <v>845.20899999999995</v>
      </c>
      <c r="I380" s="147"/>
      <c r="J380" s="147">
        <f>ROUND(I380*H380,2)</f>
        <v>0</v>
      </c>
      <c r="K380" s="148"/>
      <c r="L380" s="30"/>
      <c r="M380" s="149" t="s">
        <v>1</v>
      </c>
      <c r="N380" s="150" t="s">
        <v>39</v>
      </c>
      <c r="O380" s="151">
        <v>0.13200000000000001</v>
      </c>
      <c r="P380" s="151">
        <f>O380*H380</f>
        <v>111.567588</v>
      </c>
      <c r="Q380" s="151">
        <v>0</v>
      </c>
      <c r="R380" s="151">
        <f>Q380*H380</f>
        <v>0</v>
      </c>
      <c r="S380" s="151">
        <v>0</v>
      </c>
      <c r="T380" s="152">
        <f>S380*H380</f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53" t="s">
        <v>141</v>
      </c>
      <c r="AT380" s="153" t="s">
        <v>137</v>
      </c>
      <c r="AU380" s="153" t="s">
        <v>84</v>
      </c>
      <c r="AY380" s="17" t="s">
        <v>135</v>
      </c>
      <c r="BE380" s="154">
        <f>IF(N380="základní",J380,0)</f>
        <v>0</v>
      </c>
      <c r="BF380" s="154">
        <f>IF(N380="snížená",J380,0)</f>
        <v>0</v>
      </c>
      <c r="BG380" s="154">
        <f>IF(N380="zákl. přenesená",J380,0)</f>
        <v>0</v>
      </c>
      <c r="BH380" s="154">
        <f>IF(N380="sníž. přenesená",J380,0)</f>
        <v>0</v>
      </c>
      <c r="BI380" s="154">
        <f>IF(N380="nulová",J380,0)</f>
        <v>0</v>
      </c>
      <c r="BJ380" s="17" t="s">
        <v>82</v>
      </c>
      <c r="BK380" s="154">
        <f>ROUND(I380*H380,2)</f>
        <v>0</v>
      </c>
      <c r="BL380" s="17" t="s">
        <v>141</v>
      </c>
      <c r="BM380" s="153" t="s">
        <v>565</v>
      </c>
    </row>
    <row r="381" spans="1:65" s="12" customFormat="1" ht="25.95" customHeight="1">
      <c r="B381" s="129"/>
      <c r="D381" s="130" t="s">
        <v>73</v>
      </c>
      <c r="E381" s="131" t="s">
        <v>566</v>
      </c>
      <c r="F381" s="131" t="s">
        <v>567</v>
      </c>
      <c r="J381" s="132">
        <f>BK381</f>
        <v>0</v>
      </c>
      <c r="L381" s="129"/>
      <c r="M381" s="133"/>
      <c r="N381" s="134"/>
      <c r="O381" s="134"/>
      <c r="P381" s="135">
        <f>P382+P387+P392+P412</f>
        <v>19.164000000000001</v>
      </c>
      <c r="Q381" s="134"/>
      <c r="R381" s="135">
        <f>R382+R387+R392+R412</f>
        <v>1.93872</v>
      </c>
      <c r="S381" s="134"/>
      <c r="T381" s="136">
        <f>T382+T387+T392+T412</f>
        <v>0.72000000000000008</v>
      </c>
      <c r="AR381" s="130" t="s">
        <v>84</v>
      </c>
      <c r="AT381" s="137" t="s">
        <v>73</v>
      </c>
      <c r="AU381" s="137" t="s">
        <v>74</v>
      </c>
      <c r="AY381" s="130" t="s">
        <v>135</v>
      </c>
      <c r="BK381" s="138">
        <f>BK382+BK387+BK392+BK412</f>
        <v>0</v>
      </c>
    </row>
    <row r="382" spans="1:65" s="12" customFormat="1" ht="22.8" customHeight="1">
      <c r="B382" s="129"/>
      <c r="D382" s="130" t="s">
        <v>73</v>
      </c>
      <c r="E382" s="139" t="s">
        <v>568</v>
      </c>
      <c r="F382" s="139" t="s">
        <v>569</v>
      </c>
      <c r="J382" s="140">
        <f>BK382</f>
        <v>0</v>
      </c>
      <c r="L382" s="129"/>
      <c r="M382" s="133"/>
      <c r="N382" s="134"/>
      <c r="O382" s="134"/>
      <c r="P382" s="135">
        <f>SUM(P383:P386)</f>
        <v>8.6999999999999993</v>
      </c>
      <c r="Q382" s="134"/>
      <c r="R382" s="135">
        <f>SUM(R383:R386)</f>
        <v>0</v>
      </c>
      <c r="S382" s="134"/>
      <c r="T382" s="136">
        <f>SUM(T383:T386)</f>
        <v>0.72000000000000008</v>
      </c>
      <c r="AR382" s="130" t="s">
        <v>84</v>
      </c>
      <c r="AT382" s="137" t="s">
        <v>73</v>
      </c>
      <c r="AU382" s="137" t="s">
        <v>82</v>
      </c>
      <c r="AY382" s="130" t="s">
        <v>135</v>
      </c>
      <c r="BK382" s="138">
        <f>SUM(BK383:BK386)</f>
        <v>0</v>
      </c>
    </row>
    <row r="383" spans="1:65" s="2" customFormat="1" ht="24.15" customHeight="1">
      <c r="A383" s="29"/>
      <c r="B383" s="141"/>
      <c r="C383" s="142" t="s">
        <v>570</v>
      </c>
      <c r="D383" s="142" t="s">
        <v>137</v>
      </c>
      <c r="E383" s="143" t="s">
        <v>571</v>
      </c>
      <c r="F383" s="144" t="s">
        <v>572</v>
      </c>
      <c r="G383" s="145" t="s">
        <v>165</v>
      </c>
      <c r="H383" s="146">
        <v>70</v>
      </c>
      <c r="I383" s="147"/>
      <c r="J383" s="147">
        <f>ROUND(I383*H383,2)</f>
        <v>0</v>
      </c>
      <c r="K383" s="148"/>
      <c r="L383" s="30"/>
      <c r="M383" s="149" t="s">
        <v>1</v>
      </c>
      <c r="N383" s="150" t="s">
        <v>39</v>
      </c>
      <c r="O383" s="151">
        <v>0.11</v>
      </c>
      <c r="P383" s="151">
        <f>O383*H383</f>
        <v>7.7</v>
      </c>
      <c r="Q383" s="151">
        <v>0</v>
      </c>
      <c r="R383" s="151">
        <f>Q383*H383</f>
        <v>0</v>
      </c>
      <c r="S383" s="151">
        <v>8.0000000000000002E-3</v>
      </c>
      <c r="T383" s="152">
        <f>S383*H383</f>
        <v>0.56000000000000005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3" t="s">
        <v>237</v>
      </c>
      <c r="AT383" s="153" t="s">
        <v>137</v>
      </c>
      <c r="AU383" s="153" t="s">
        <v>84</v>
      </c>
      <c r="AY383" s="17" t="s">
        <v>135</v>
      </c>
      <c r="BE383" s="154">
        <f>IF(N383="základní",J383,0)</f>
        <v>0</v>
      </c>
      <c r="BF383" s="154">
        <f>IF(N383="snížená",J383,0)</f>
        <v>0</v>
      </c>
      <c r="BG383" s="154">
        <f>IF(N383="zákl. přenesená",J383,0)</f>
        <v>0</v>
      </c>
      <c r="BH383" s="154">
        <f>IF(N383="sníž. přenesená",J383,0)</f>
        <v>0</v>
      </c>
      <c r="BI383" s="154">
        <f>IF(N383="nulová",J383,0)</f>
        <v>0</v>
      </c>
      <c r="BJ383" s="17" t="s">
        <v>82</v>
      </c>
      <c r="BK383" s="154">
        <f>ROUND(I383*H383,2)</f>
        <v>0</v>
      </c>
      <c r="BL383" s="17" t="s">
        <v>237</v>
      </c>
      <c r="BM383" s="153" t="s">
        <v>573</v>
      </c>
    </row>
    <row r="384" spans="1:65" s="13" customFormat="1">
      <c r="B384" s="155"/>
      <c r="D384" s="156" t="s">
        <v>143</v>
      </c>
      <c r="E384" s="157" t="s">
        <v>1</v>
      </c>
      <c r="F384" s="158" t="s">
        <v>574</v>
      </c>
      <c r="H384" s="159">
        <v>70</v>
      </c>
      <c r="L384" s="155"/>
      <c r="M384" s="160"/>
      <c r="N384" s="161"/>
      <c r="O384" s="161"/>
      <c r="P384" s="161"/>
      <c r="Q384" s="161"/>
      <c r="R384" s="161"/>
      <c r="S384" s="161"/>
      <c r="T384" s="162"/>
      <c r="AT384" s="157" t="s">
        <v>143</v>
      </c>
      <c r="AU384" s="157" t="s">
        <v>84</v>
      </c>
      <c r="AV384" s="13" t="s">
        <v>84</v>
      </c>
      <c r="AW384" s="13" t="s">
        <v>30</v>
      </c>
      <c r="AX384" s="13" t="s">
        <v>82</v>
      </c>
      <c r="AY384" s="157" t="s">
        <v>135</v>
      </c>
    </row>
    <row r="385" spans="1:65" s="2" customFormat="1" ht="24.15" customHeight="1">
      <c r="A385" s="29"/>
      <c r="B385" s="141"/>
      <c r="C385" s="142" t="s">
        <v>575</v>
      </c>
      <c r="D385" s="142" t="s">
        <v>137</v>
      </c>
      <c r="E385" s="143" t="s">
        <v>576</v>
      </c>
      <c r="F385" s="144" t="s">
        <v>577</v>
      </c>
      <c r="G385" s="145" t="s">
        <v>165</v>
      </c>
      <c r="H385" s="146">
        <v>5</v>
      </c>
      <c r="I385" s="147"/>
      <c r="J385" s="147">
        <f>ROUND(I385*H385,2)</f>
        <v>0</v>
      </c>
      <c r="K385" s="148"/>
      <c r="L385" s="30"/>
      <c r="M385" s="149" t="s">
        <v>1</v>
      </c>
      <c r="N385" s="150" t="s">
        <v>39</v>
      </c>
      <c r="O385" s="151">
        <v>0.2</v>
      </c>
      <c r="P385" s="151">
        <f>O385*H385</f>
        <v>1</v>
      </c>
      <c r="Q385" s="151">
        <v>0</v>
      </c>
      <c r="R385" s="151">
        <f>Q385*H385</f>
        <v>0</v>
      </c>
      <c r="S385" s="151">
        <v>3.2000000000000001E-2</v>
      </c>
      <c r="T385" s="152">
        <f>S385*H385</f>
        <v>0.16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53" t="s">
        <v>237</v>
      </c>
      <c r="AT385" s="153" t="s">
        <v>137</v>
      </c>
      <c r="AU385" s="153" t="s">
        <v>84</v>
      </c>
      <c r="AY385" s="17" t="s">
        <v>135</v>
      </c>
      <c r="BE385" s="154">
        <f>IF(N385="základní",J385,0)</f>
        <v>0</v>
      </c>
      <c r="BF385" s="154">
        <f>IF(N385="snížená",J385,0)</f>
        <v>0</v>
      </c>
      <c r="BG385" s="154">
        <f>IF(N385="zákl. přenesená",J385,0)</f>
        <v>0</v>
      </c>
      <c r="BH385" s="154">
        <f>IF(N385="sníž. přenesená",J385,0)</f>
        <v>0</v>
      </c>
      <c r="BI385" s="154">
        <f>IF(N385="nulová",J385,0)</f>
        <v>0</v>
      </c>
      <c r="BJ385" s="17" t="s">
        <v>82</v>
      </c>
      <c r="BK385" s="154">
        <f>ROUND(I385*H385,2)</f>
        <v>0</v>
      </c>
      <c r="BL385" s="17" t="s">
        <v>237</v>
      </c>
      <c r="BM385" s="153" t="s">
        <v>578</v>
      </c>
    </row>
    <row r="386" spans="1:65" s="13" customFormat="1">
      <c r="B386" s="155"/>
      <c r="D386" s="156" t="s">
        <v>143</v>
      </c>
      <c r="E386" s="157" t="s">
        <v>1</v>
      </c>
      <c r="F386" s="158" t="s">
        <v>579</v>
      </c>
      <c r="H386" s="159">
        <v>5</v>
      </c>
      <c r="L386" s="155"/>
      <c r="M386" s="160"/>
      <c r="N386" s="161"/>
      <c r="O386" s="161"/>
      <c r="P386" s="161"/>
      <c r="Q386" s="161"/>
      <c r="R386" s="161"/>
      <c r="S386" s="161"/>
      <c r="T386" s="162"/>
      <c r="AT386" s="157" t="s">
        <v>143</v>
      </c>
      <c r="AU386" s="157" t="s">
        <v>84</v>
      </c>
      <c r="AV386" s="13" t="s">
        <v>84</v>
      </c>
      <c r="AW386" s="13" t="s">
        <v>30</v>
      </c>
      <c r="AX386" s="13" t="s">
        <v>82</v>
      </c>
      <c r="AY386" s="157" t="s">
        <v>135</v>
      </c>
    </row>
    <row r="387" spans="1:65" s="12" customFormat="1" ht="22.8" customHeight="1">
      <c r="B387" s="129"/>
      <c r="D387" s="130" t="s">
        <v>73</v>
      </c>
      <c r="E387" s="139" t="s">
        <v>580</v>
      </c>
      <c r="F387" s="139" t="s">
        <v>581</v>
      </c>
      <c r="J387" s="140">
        <f>BK387</f>
        <v>0</v>
      </c>
      <c r="L387" s="129"/>
      <c r="M387" s="133"/>
      <c r="N387" s="134"/>
      <c r="O387" s="134"/>
      <c r="P387" s="135">
        <f>SUM(P388:P391)</f>
        <v>10.464</v>
      </c>
      <c r="Q387" s="134"/>
      <c r="R387" s="135">
        <f>SUM(R388:R391)</f>
        <v>1.93872</v>
      </c>
      <c r="S387" s="134"/>
      <c r="T387" s="136">
        <f>SUM(T388:T391)</f>
        <v>0</v>
      </c>
      <c r="AR387" s="130" t="s">
        <v>84</v>
      </c>
      <c r="AT387" s="137" t="s">
        <v>73</v>
      </c>
      <c r="AU387" s="137" t="s">
        <v>82</v>
      </c>
      <c r="AY387" s="130" t="s">
        <v>135</v>
      </c>
      <c r="BK387" s="138">
        <f>SUM(BK388:BK391)</f>
        <v>0</v>
      </c>
    </row>
    <row r="388" spans="1:65" s="2" customFormat="1" ht="24.15" customHeight="1">
      <c r="A388" s="29"/>
      <c r="B388" s="141"/>
      <c r="C388" s="142" t="s">
        <v>582</v>
      </c>
      <c r="D388" s="142" t="s">
        <v>137</v>
      </c>
      <c r="E388" s="143" t="s">
        <v>583</v>
      </c>
      <c r="F388" s="144" t="s">
        <v>584</v>
      </c>
      <c r="G388" s="145" t="s">
        <v>288</v>
      </c>
      <c r="H388" s="146">
        <v>16</v>
      </c>
      <c r="I388" s="147"/>
      <c r="J388" s="147">
        <f>ROUND(I388*H388,2)</f>
        <v>0</v>
      </c>
      <c r="K388" s="148"/>
      <c r="L388" s="30"/>
      <c r="M388" s="149" t="s">
        <v>1</v>
      </c>
      <c r="N388" s="150" t="s">
        <v>39</v>
      </c>
      <c r="O388" s="151">
        <v>0.65400000000000003</v>
      </c>
      <c r="P388" s="151">
        <f>O388*H388</f>
        <v>10.464</v>
      </c>
      <c r="Q388" s="151">
        <v>3.5200000000000001E-3</v>
      </c>
      <c r="R388" s="151">
        <f>Q388*H388</f>
        <v>5.6320000000000002E-2</v>
      </c>
      <c r="S388" s="151">
        <v>0</v>
      </c>
      <c r="T388" s="152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3" t="s">
        <v>237</v>
      </c>
      <c r="AT388" s="153" t="s">
        <v>137</v>
      </c>
      <c r="AU388" s="153" t="s">
        <v>84</v>
      </c>
      <c r="AY388" s="17" t="s">
        <v>135</v>
      </c>
      <c r="BE388" s="154">
        <f>IF(N388="základní",J388,0)</f>
        <v>0</v>
      </c>
      <c r="BF388" s="154">
        <f>IF(N388="snížená",J388,0)</f>
        <v>0</v>
      </c>
      <c r="BG388" s="154">
        <f>IF(N388="zákl. přenesená",J388,0)</f>
        <v>0</v>
      </c>
      <c r="BH388" s="154">
        <f>IF(N388="sníž. přenesená",J388,0)</f>
        <v>0</v>
      </c>
      <c r="BI388" s="154">
        <f>IF(N388="nulová",J388,0)</f>
        <v>0</v>
      </c>
      <c r="BJ388" s="17" t="s">
        <v>82</v>
      </c>
      <c r="BK388" s="154">
        <f>ROUND(I388*H388,2)</f>
        <v>0</v>
      </c>
      <c r="BL388" s="17" t="s">
        <v>237</v>
      </c>
      <c r="BM388" s="153" t="s">
        <v>585</v>
      </c>
    </row>
    <row r="389" spans="1:65" s="13" customFormat="1">
      <c r="B389" s="155"/>
      <c r="D389" s="156" t="s">
        <v>143</v>
      </c>
      <c r="E389" s="157" t="s">
        <v>1</v>
      </c>
      <c r="F389" s="158" t="s">
        <v>586</v>
      </c>
      <c r="H389" s="159">
        <v>16</v>
      </c>
      <c r="L389" s="155"/>
      <c r="M389" s="160"/>
      <c r="N389" s="161"/>
      <c r="O389" s="161"/>
      <c r="P389" s="161"/>
      <c r="Q389" s="161"/>
      <c r="R389" s="161"/>
      <c r="S389" s="161"/>
      <c r="T389" s="162"/>
      <c r="AT389" s="157" t="s">
        <v>143</v>
      </c>
      <c r="AU389" s="157" t="s">
        <v>84</v>
      </c>
      <c r="AV389" s="13" t="s">
        <v>84</v>
      </c>
      <c r="AW389" s="13" t="s">
        <v>30</v>
      </c>
      <c r="AX389" s="13" t="s">
        <v>82</v>
      </c>
      <c r="AY389" s="157" t="s">
        <v>135</v>
      </c>
    </row>
    <row r="390" spans="1:65" s="2" customFormat="1" ht="24.15" customHeight="1">
      <c r="A390" s="29"/>
      <c r="B390" s="141"/>
      <c r="C390" s="176" t="s">
        <v>587</v>
      </c>
      <c r="D390" s="176" t="s">
        <v>247</v>
      </c>
      <c r="E390" s="177" t="s">
        <v>588</v>
      </c>
      <c r="F390" s="178" t="s">
        <v>589</v>
      </c>
      <c r="G390" s="179" t="s">
        <v>342</v>
      </c>
      <c r="H390" s="180">
        <v>26</v>
      </c>
      <c r="I390" s="181"/>
      <c r="J390" s="181">
        <f>ROUND(I390*H390,2)</f>
        <v>0</v>
      </c>
      <c r="K390" s="182"/>
      <c r="L390" s="183"/>
      <c r="M390" s="184" t="s">
        <v>1</v>
      </c>
      <c r="N390" s="185" t="s">
        <v>39</v>
      </c>
      <c r="O390" s="151">
        <v>0</v>
      </c>
      <c r="P390" s="151">
        <f>O390*H390</f>
        <v>0</v>
      </c>
      <c r="Q390" s="151">
        <v>7.2400000000000006E-2</v>
      </c>
      <c r="R390" s="151">
        <f>Q390*H390</f>
        <v>1.8824000000000001</v>
      </c>
      <c r="S390" s="151">
        <v>0</v>
      </c>
      <c r="T390" s="152">
        <f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53" t="s">
        <v>313</v>
      </c>
      <c r="AT390" s="153" t="s">
        <v>247</v>
      </c>
      <c r="AU390" s="153" t="s">
        <v>84</v>
      </c>
      <c r="AY390" s="17" t="s">
        <v>135</v>
      </c>
      <c r="BE390" s="154">
        <f>IF(N390="základní",J390,0)</f>
        <v>0</v>
      </c>
      <c r="BF390" s="154">
        <f>IF(N390="snížená",J390,0)</f>
        <v>0</v>
      </c>
      <c r="BG390" s="154">
        <f>IF(N390="zákl. přenesená",J390,0)</f>
        <v>0</v>
      </c>
      <c r="BH390" s="154">
        <f>IF(N390="sníž. přenesená",J390,0)</f>
        <v>0</v>
      </c>
      <c r="BI390" s="154">
        <f>IF(N390="nulová",J390,0)</f>
        <v>0</v>
      </c>
      <c r="BJ390" s="17" t="s">
        <v>82</v>
      </c>
      <c r="BK390" s="154">
        <f>ROUND(I390*H390,2)</f>
        <v>0</v>
      </c>
      <c r="BL390" s="17" t="s">
        <v>237</v>
      </c>
      <c r="BM390" s="153" t="s">
        <v>590</v>
      </c>
    </row>
    <row r="391" spans="1:65" s="2" customFormat="1" ht="24.15" customHeight="1">
      <c r="A391" s="29"/>
      <c r="B391" s="141"/>
      <c r="C391" s="142" t="s">
        <v>591</v>
      </c>
      <c r="D391" s="142" t="s">
        <v>137</v>
      </c>
      <c r="E391" s="143" t="s">
        <v>592</v>
      </c>
      <c r="F391" s="144" t="s">
        <v>593</v>
      </c>
      <c r="G391" s="145" t="s">
        <v>594</v>
      </c>
      <c r="H391" s="146"/>
      <c r="I391" s="147"/>
      <c r="J391" s="147">
        <f>ROUND(I391*H391,2)</f>
        <v>0</v>
      </c>
      <c r="K391" s="148"/>
      <c r="L391" s="30"/>
      <c r="M391" s="149" t="s">
        <v>1</v>
      </c>
      <c r="N391" s="150" t="s">
        <v>39</v>
      </c>
      <c r="O391" s="151">
        <v>0</v>
      </c>
      <c r="P391" s="151">
        <f>O391*H391</f>
        <v>0</v>
      </c>
      <c r="Q391" s="151">
        <v>0</v>
      </c>
      <c r="R391" s="151">
        <f>Q391*H391</f>
        <v>0</v>
      </c>
      <c r="S391" s="151">
        <v>0</v>
      </c>
      <c r="T391" s="152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53" t="s">
        <v>237</v>
      </c>
      <c r="AT391" s="153" t="s">
        <v>137</v>
      </c>
      <c r="AU391" s="153" t="s">
        <v>84</v>
      </c>
      <c r="AY391" s="17" t="s">
        <v>135</v>
      </c>
      <c r="BE391" s="154">
        <f>IF(N391="základní",J391,0)</f>
        <v>0</v>
      </c>
      <c r="BF391" s="154">
        <f>IF(N391="snížená",J391,0)</f>
        <v>0</v>
      </c>
      <c r="BG391" s="154">
        <f>IF(N391="zákl. přenesená",J391,0)</f>
        <v>0</v>
      </c>
      <c r="BH391" s="154">
        <f>IF(N391="sníž. přenesená",J391,0)</f>
        <v>0</v>
      </c>
      <c r="BI391" s="154">
        <f>IF(N391="nulová",J391,0)</f>
        <v>0</v>
      </c>
      <c r="BJ391" s="17" t="s">
        <v>82</v>
      </c>
      <c r="BK391" s="154">
        <f>ROUND(I391*H391,2)</f>
        <v>0</v>
      </c>
      <c r="BL391" s="17" t="s">
        <v>237</v>
      </c>
      <c r="BM391" s="153" t="s">
        <v>595</v>
      </c>
    </row>
    <row r="392" spans="1:65" s="12" customFormat="1" ht="22.8" customHeight="1">
      <c r="B392" s="129"/>
      <c r="D392" s="130" t="s">
        <v>73</v>
      </c>
      <c r="E392" s="139" t="s">
        <v>596</v>
      </c>
      <c r="F392" s="139" t="s">
        <v>597</v>
      </c>
      <c r="J392" s="140">
        <f>BK392</f>
        <v>0</v>
      </c>
      <c r="L392" s="129"/>
      <c r="M392" s="133"/>
      <c r="N392" s="134"/>
      <c r="O392" s="134"/>
      <c r="P392" s="135">
        <f>SUM(P393:P411)</f>
        <v>0</v>
      </c>
      <c r="Q392" s="134"/>
      <c r="R392" s="135">
        <f>SUM(R393:R411)</f>
        <v>0</v>
      </c>
      <c r="S392" s="134"/>
      <c r="T392" s="136">
        <f>SUM(T393:T411)</f>
        <v>0</v>
      </c>
      <c r="AR392" s="130" t="s">
        <v>84</v>
      </c>
      <c r="AT392" s="137" t="s">
        <v>73</v>
      </c>
      <c r="AU392" s="137" t="s">
        <v>82</v>
      </c>
      <c r="AY392" s="130" t="s">
        <v>135</v>
      </c>
      <c r="BK392" s="138">
        <f>SUM(BK393:BK411)</f>
        <v>0</v>
      </c>
    </row>
    <row r="393" spans="1:65" s="2" customFormat="1" ht="24.15" customHeight="1">
      <c r="A393" s="29"/>
      <c r="B393" s="141"/>
      <c r="C393" s="142" t="s">
        <v>598</v>
      </c>
      <c r="D393" s="142" t="s">
        <v>137</v>
      </c>
      <c r="E393" s="143" t="s">
        <v>599</v>
      </c>
      <c r="F393" s="144" t="s">
        <v>600</v>
      </c>
      <c r="G393" s="145" t="s">
        <v>342</v>
      </c>
      <c r="H393" s="146">
        <v>1</v>
      </c>
      <c r="I393" s="147"/>
      <c r="J393" s="147">
        <f t="shared" ref="J393:J411" si="0">ROUND(I393*H393,2)</f>
        <v>0</v>
      </c>
      <c r="K393" s="148"/>
      <c r="L393" s="30"/>
      <c r="M393" s="149" t="s">
        <v>1</v>
      </c>
      <c r="N393" s="150" t="s">
        <v>39</v>
      </c>
      <c r="O393" s="151">
        <v>0</v>
      </c>
      <c r="P393" s="151">
        <f t="shared" ref="P393:P411" si="1">O393*H393</f>
        <v>0</v>
      </c>
      <c r="Q393" s="151">
        <v>0</v>
      </c>
      <c r="R393" s="151">
        <f t="shared" ref="R393:R411" si="2">Q393*H393</f>
        <v>0</v>
      </c>
      <c r="S393" s="151">
        <v>0</v>
      </c>
      <c r="T393" s="152">
        <f t="shared" ref="T393:T411" si="3">S393*H393</f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53" t="s">
        <v>237</v>
      </c>
      <c r="AT393" s="153" t="s">
        <v>137</v>
      </c>
      <c r="AU393" s="153" t="s">
        <v>84</v>
      </c>
      <c r="AY393" s="17" t="s">
        <v>135</v>
      </c>
      <c r="BE393" s="154">
        <f t="shared" ref="BE393:BE411" si="4">IF(N393="základní",J393,0)</f>
        <v>0</v>
      </c>
      <c r="BF393" s="154">
        <f t="shared" ref="BF393:BF411" si="5">IF(N393="snížená",J393,0)</f>
        <v>0</v>
      </c>
      <c r="BG393" s="154">
        <f t="shared" ref="BG393:BG411" si="6">IF(N393="zákl. přenesená",J393,0)</f>
        <v>0</v>
      </c>
      <c r="BH393" s="154">
        <f t="shared" ref="BH393:BH411" si="7">IF(N393="sníž. přenesená",J393,0)</f>
        <v>0</v>
      </c>
      <c r="BI393" s="154">
        <f t="shared" ref="BI393:BI411" si="8">IF(N393="nulová",J393,0)</f>
        <v>0</v>
      </c>
      <c r="BJ393" s="17" t="s">
        <v>82</v>
      </c>
      <c r="BK393" s="154">
        <f t="shared" ref="BK393:BK411" si="9">ROUND(I393*H393,2)</f>
        <v>0</v>
      </c>
      <c r="BL393" s="17" t="s">
        <v>237</v>
      </c>
      <c r="BM393" s="153" t="s">
        <v>601</v>
      </c>
    </row>
    <row r="394" spans="1:65" s="2" customFormat="1" ht="24.15" customHeight="1">
      <c r="A394" s="29"/>
      <c r="B394" s="141"/>
      <c r="C394" s="142" t="s">
        <v>602</v>
      </c>
      <c r="D394" s="142" t="s">
        <v>137</v>
      </c>
      <c r="E394" s="143" t="s">
        <v>603</v>
      </c>
      <c r="F394" s="144" t="s">
        <v>604</v>
      </c>
      <c r="G394" s="145" t="s">
        <v>342</v>
      </c>
      <c r="H394" s="146">
        <v>1</v>
      </c>
      <c r="I394" s="147"/>
      <c r="J394" s="147">
        <f t="shared" si="0"/>
        <v>0</v>
      </c>
      <c r="K394" s="148"/>
      <c r="L394" s="30"/>
      <c r="M394" s="149" t="s">
        <v>1</v>
      </c>
      <c r="N394" s="150" t="s">
        <v>39</v>
      </c>
      <c r="O394" s="151">
        <v>0</v>
      </c>
      <c r="P394" s="151">
        <f t="shared" si="1"/>
        <v>0</v>
      </c>
      <c r="Q394" s="151">
        <v>0</v>
      </c>
      <c r="R394" s="151">
        <f t="shared" si="2"/>
        <v>0</v>
      </c>
      <c r="S394" s="151">
        <v>0</v>
      </c>
      <c r="T394" s="152">
        <f t="shared" si="3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53" t="s">
        <v>237</v>
      </c>
      <c r="AT394" s="153" t="s">
        <v>137</v>
      </c>
      <c r="AU394" s="153" t="s">
        <v>84</v>
      </c>
      <c r="AY394" s="17" t="s">
        <v>135</v>
      </c>
      <c r="BE394" s="154">
        <f t="shared" si="4"/>
        <v>0</v>
      </c>
      <c r="BF394" s="154">
        <f t="shared" si="5"/>
        <v>0</v>
      </c>
      <c r="BG394" s="154">
        <f t="shared" si="6"/>
        <v>0</v>
      </c>
      <c r="BH394" s="154">
        <f t="shared" si="7"/>
        <v>0</v>
      </c>
      <c r="BI394" s="154">
        <f t="shared" si="8"/>
        <v>0</v>
      </c>
      <c r="BJ394" s="17" t="s">
        <v>82</v>
      </c>
      <c r="BK394" s="154">
        <f t="shared" si="9"/>
        <v>0</v>
      </c>
      <c r="BL394" s="17" t="s">
        <v>237</v>
      </c>
      <c r="BM394" s="153" t="s">
        <v>605</v>
      </c>
    </row>
    <row r="395" spans="1:65" s="2" customFormat="1" ht="24.15" customHeight="1">
      <c r="A395" s="29"/>
      <c r="B395" s="141"/>
      <c r="C395" s="142" t="s">
        <v>606</v>
      </c>
      <c r="D395" s="142" t="s">
        <v>137</v>
      </c>
      <c r="E395" s="143" t="s">
        <v>607</v>
      </c>
      <c r="F395" s="144" t="s">
        <v>608</v>
      </c>
      <c r="G395" s="145" t="s">
        <v>342</v>
      </c>
      <c r="H395" s="146">
        <v>1</v>
      </c>
      <c r="I395" s="147"/>
      <c r="J395" s="147">
        <f t="shared" si="0"/>
        <v>0</v>
      </c>
      <c r="K395" s="148"/>
      <c r="L395" s="30"/>
      <c r="M395" s="149" t="s">
        <v>1</v>
      </c>
      <c r="N395" s="150" t="s">
        <v>39</v>
      </c>
      <c r="O395" s="151">
        <v>0</v>
      </c>
      <c r="P395" s="151">
        <f t="shared" si="1"/>
        <v>0</v>
      </c>
      <c r="Q395" s="151">
        <v>0</v>
      </c>
      <c r="R395" s="151">
        <f t="shared" si="2"/>
        <v>0</v>
      </c>
      <c r="S395" s="151">
        <v>0</v>
      </c>
      <c r="T395" s="152">
        <f t="shared" si="3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53" t="s">
        <v>237</v>
      </c>
      <c r="AT395" s="153" t="s">
        <v>137</v>
      </c>
      <c r="AU395" s="153" t="s">
        <v>84</v>
      </c>
      <c r="AY395" s="17" t="s">
        <v>135</v>
      </c>
      <c r="BE395" s="154">
        <f t="shared" si="4"/>
        <v>0</v>
      </c>
      <c r="BF395" s="154">
        <f t="shared" si="5"/>
        <v>0</v>
      </c>
      <c r="BG395" s="154">
        <f t="shared" si="6"/>
        <v>0</v>
      </c>
      <c r="BH395" s="154">
        <f t="shared" si="7"/>
        <v>0</v>
      </c>
      <c r="BI395" s="154">
        <f t="shared" si="8"/>
        <v>0</v>
      </c>
      <c r="BJ395" s="17" t="s">
        <v>82</v>
      </c>
      <c r="BK395" s="154">
        <f t="shared" si="9"/>
        <v>0</v>
      </c>
      <c r="BL395" s="17" t="s">
        <v>237</v>
      </c>
      <c r="BM395" s="153" t="s">
        <v>609</v>
      </c>
    </row>
    <row r="396" spans="1:65" s="2" customFormat="1" ht="24.15" customHeight="1">
      <c r="A396" s="29"/>
      <c r="B396" s="141"/>
      <c r="C396" s="142" t="s">
        <v>610</v>
      </c>
      <c r="D396" s="142" t="s">
        <v>137</v>
      </c>
      <c r="E396" s="143" t="s">
        <v>611</v>
      </c>
      <c r="F396" s="144" t="s">
        <v>612</v>
      </c>
      <c r="G396" s="145" t="s">
        <v>342</v>
      </c>
      <c r="H396" s="146">
        <v>1</v>
      </c>
      <c r="I396" s="147"/>
      <c r="J396" s="147">
        <f t="shared" si="0"/>
        <v>0</v>
      </c>
      <c r="K396" s="148"/>
      <c r="L396" s="30"/>
      <c r="M396" s="149" t="s">
        <v>1</v>
      </c>
      <c r="N396" s="150" t="s">
        <v>39</v>
      </c>
      <c r="O396" s="151">
        <v>0</v>
      </c>
      <c r="P396" s="151">
        <f t="shared" si="1"/>
        <v>0</v>
      </c>
      <c r="Q396" s="151">
        <v>0</v>
      </c>
      <c r="R396" s="151">
        <f t="shared" si="2"/>
        <v>0</v>
      </c>
      <c r="S396" s="151">
        <v>0</v>
      </c>
      <c r="T396" s="152">
        <f t="shared" si="3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53" t="s">
        <v>237</v>
      </c>
      <c r="AT396" s="153" t="s">
        <v>137</v>
      </c>
      <c r="AU396" s="153" t="s">
        <v>84</v>
      </c>
      <c r="AY396" s="17" t="s">
        <v>135</v>
      </c>
      <c r="BE396" s="154">
        <f t="shared" si="4"/>
        <v>0</v>
      </c>
      <c r="BF396" s="154">
        <f t="shared" si="5"/>
        <v>0</v>
      </c>
      <c r="BG396" s="154">
        <f t="shared" si="6"/>
        <v>0</v>
      </c>
      <c r="BH396" s="154">
        <f t="shared" si="7"/>
        <v>0</v>
      </c>
      <c r="BI396" s="154">
        <f t="shared" si="8"/>
        <v>0</v>
      </c>
      <c r="BJ396" s="17" t="s">
        <v>82</v>
      </c>
      <c r="BK396" s="154">
        <f t="shared" si="9"/>
        <v>0</v>
      </c>
      <c r="BL396" s="17" t="s">
        <v>237</v>
      </c>
      <c r="BM396" s="153" t="s">
        <v>613</v>
      </c>
    </row>
    <row r="397" spans="1:65" s="2" customFormat="1" ht="24.15" customHeight="1">
      <c r="A397" s="29"/>
      <c r="B397" s="141"/>
      <c r="C397" s="142" t="s">
        <v>614</v>
      </c>
      <c r="D397" s="142" t="s">
        <v>137</v>
      </c>
      <c r="E397" s="143" t="s">
        <v>615</v>
      </c>
      <c r="F397" s="144" t="s">
        <v>616</v>
      </c>
      <c r="G397" s="145" t="s">
        <v>342</v>
      </c>
      <c r="H397" s="146">
        <v>1</v>
      </c>
      <c r="I397" s="147"/>
      <c r="J397" s="147">
        <f t="shared" si="0"/>
        <v>0</v>
      </c>
      <c r="K397" s="148"/>
      <c r="L397" s="30"/>
      <c r="M397" s="149" t="s">
        <v>1</v>
      </c>
      <c r="N397" s="150" t="s">
        <v>39</v>
      </c>
      <c r="O397" s="151">
        <v>0</v>
      </c>
      <c r="P397" s="151">
        <f t="shared" si="1"/>
        <v>0</v>
      </c>
      <c r="Q397" s="151">
        <v>0</v>
      </c>
      <c r="R397" s="151">
        <f t="shared" si="2"/>
        <v>0</v>
      </c>
      <c r="S397" s="151">
        <v>0</v>
      </c>
      <c r="T397" s="152">
        <f t="shared" si="3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53" t="s">
        <v>237</v>
      </c>
      <c r="AT397" s="153" t="s">
        <v>137</v>
      </c>
      <c r="AU397" s="153" t="s">
        <v>84</v>
      </c>
      <c r="AY397" s="17" t="s">
        <v>135</v>
      </c>
      <c r="BE397" s="154">
        <f t="shared" si="4"/>
        <v>0</v>
      </c>
      <c r="BF397" s="154">
        <f t="shared" si="5"/>
        <v>0</v>
      </c>
      <c r="BG397" s="154">
        <f t="shared" si="6"/>
        <v>0</v>
      </c>
      <c r="BH397" s="154">
        <f t="shared" si="7"/>
        <v>0</v>
      </c>
      <c r="BI397" s="154">
        <f t="shared" si="8"/>
        <v>0</v>
      </c>
      <c r="BJ397" s="17" t="s">
        <v>82</v>
      </c>
      <c r="BK397" s="154">
        <f t="shared" si="9"/>
        <v>0</v>
      </c>
      <c r="BL397" s="17" t="s">
        <v>237</v>
      </c>
      <c r="BM397" s="153" t="s">
        <v>617</v>
      </c>
    </row>
    <row r="398" spans="1:65" s="2" customFormat="1" ht="24.15" customHeight="1">
      <c r="A398" s="29"/>
      <c r="B398" s="141"/>
      <c r="C398" s="142" t="s">
        <v>618</v>
      </c>
      <c r="D398" s="142" t="s">
        <v>137</v>
      </c>
      <c r="E398" s="143" t="s">
        <v>619</v>
      </c>
      <c r="F398" s="144" t="s">
        <v>620</v>
      </c>
      <c r="G398" s="145" t="s">
        <v>342</v>
      </c>
      <c r="H398" s="146">
        <v>1</v>
      </c>
      <c r="I398" s="147"/>
      <c r="J398" s="147">
        <f t="shared" si="0"/>
        <v>0</v>
      </c>
      <c r="K398" s="148"/>
      <c r="L398" s="30"/>
      <c r="M398" s="149" t="s">
        <v>1</v>
      </c>
      <c r="N398" s="150" t="s">
        <v>39</v>
      </c>
      <c r="O398" s="151">
        <v>0</v>
      </c>
      <c r="P398" s="151">
        <f t="shared" si="1"/>
        <v>0</v>
      </c>
      <c r="Q398" s="151">
        <v>0</v>
      </c>
      <c r="R398" s="151">
        <f t="shared" si="2"/>
        <v>0</v>
      </c>
      <c r="S398" s="151">
        <v>0</v>
      </c>
      <c r="T398" s="152">
        <f t="shared" si="3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53" t="s">
        <v>237</v>
      </c>
      <c r="AT398" s="153" t="s">
        <v>137</v>
      </c>
      <c r="AU398" s="153" t="s">
        <v>84</v>
      </c>
      <c r="AY398" s="17" t="s">
        <v>135</v>
      </c>
      <c r="BE398" s="154">
        <f t="shared" si="4"/>
        <v>0</v>
      </c>
      <c r="BF398" s="154">
        <f t="shared" si="5"/>
        <v>0</v>
      </c>
      <c r="BG398" s="154">
        <f t="shared" si="6"/>
        <v>0</v>
      </c>
      <c r="BH398" s="154">
        <f t="shared" si="7"/>
        <v>0</v>
      </c>
      <c r="BI398" s="154">
        <f t="shared" si="8"/>
        <v>0</v>
      </c>
      <c r="BJ398" s="17" t="s">
        <v>82</v>
      </c>
      <c r="BK398" s="154">
        <f t="shared" si="9"/>
        <v>0</v>
      </c>
      <c r="BL398" s="17" t="s">
        <v>237</v>
      </c>
      <c r="BM398" s="153" t="s">
        <v>621</v>
      </c>
    </row>
    <row r="399" spans="1:65" s="2" customFormat="1" ht="24.15" customHeight="1">
      <c r="A399" s="29"/>
      <c r="B399" s="141"/>
      <c r="C399" s="142" t="s">
        <v>622</v>
      </c>
      <c r="D399" s="142" t="s">
        <v>137</v>
      </c>
      <c r="E399" s="143" t="s">
        <v>623</v>
      </c>
      <c r="F399" s="144" t="s">
        <v>624</v>
      </c>
      <c r="G399" s="145" t="s">
        <v>342</v>
      </c>
      <c r="H399" s="146">
        <v>1</v>
      </c>
      <c r="I399" s="147"/>
      <c r="J399" s="147">
        <f t="shared" si="0"/>
        <v>0</v>
      </c>
      <c r="K399" s="148"/>
      <c r="L399" s="30"/>
      <c r="M399" s="149" t="s">
        <v>1</v>
      </c>
      <c r="N399" s="150" t="s">
        <v>39</v>
      </c>
      <c r="O399" s="151">
        <v>0</v>
      </c>
      <c r="P399" s="151">
        <f t="shared" si="1"/>
        <v>0</v>
      </c>
      <c r="Q399" s="151">
        <v>0</v>
      </c>
      <c r="R399" s="151">
        <f t="shared" si="2"/>
        <v>0</v>
      </c>
      <c r="S399" s="151">
        <v>0</v>
      </c>
      <c r="T399" s="152">
        <f t="shared" si="3"/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53" t="s">
        <v>237</v>
      </c>
      <c r="AT399" s="153" t="s">
        <v>137</v>
      </c>
      <c r="AU399" s="153" t="s">
        <v>84</v>
      </c>
      <c r="AY399" s="17" t="s">
        <v>135</v>
      </c>
      <c r="BE399" s="154">
        <f t="shared" si="4"/>
        <v>0</v>
      </c>
      <c r="BF399" s="154">
        <f t="shared" si="5"/>
        <v>0</v>
      </c>
      <c r="BG399" s="154">
        <f t="shared" si="6"/>
        <v>0</v>
      </c>
      <c r="BH399" s="154">
        <f t="shared" si="7"/>
        <v>0</v>
      </c>
      <c r="BI399" s="154">
        <f t="shared" si="8"/>
        <v>0</v>
      </c>
      <c r="BJ399" s="17" t="s">
        <v>82</v>
      </c>
      <c r="BK399" s="154">
        <f t="shared" si="9"/>
        <v>0</v>
      </c>
      <c r="BL399" s="17" t="s">
        <v>237</v>
      </c>
      <c r="BM399" s="153" t="s">
        <v>625</v>
      </c>
    </row>
    <row r="400" spans="1:65" s="2" customFormat="1" ht="24.15" customHeight="1">
      <c r="A400" s="29"/>
      <c r="B400" s="141"/>
      <c r="C400" s="142" t="s">
        <v>626</v>
      </c>
      <c r="D400" s="142" t="s">
        <v>137</v>
      </c>
      <c r="E400" s="143" t="s">
        <v>627</v>
      </c>
      <c r="F400" s="144" t="s">
        <v>628</v>
      </c>
      <c r="G400" s="145" t="s">
        <v>342</v>
      </c>
      <c r="H400" s="146">
        <v>1</v>
      </c>
      <c r="I400" s="147"/>
      <c r="J400" s="147">
        <f t="shared" si="0"/>
        <v>0</v>
      </c>
      <c r="K400" s="148"/>
      <c r="L400" s="30"/>
      <c r="M400" s="149" t="s">
        <v>1</v>
      </c>
      <c r="N400" s="150" t="s">
        <v>39</v>
      </c>
      <c r="O400" s="151">
        <v>0</v>
      </c>
      <c r="P400" s="151">
        <f t="shared" si="1"/>
        <v>0</v>
      </c>
      <c r="Q400" s="151">
        <v>0</v>
      </c>
      <c r="R400" s="151">
        <f t="shared" si="2"/>
        <v>0</v>
      </c>
      <c r="S400" s="151">
        <v>0</v>
      </c>
      <c r="T400" s="152">
        <f t="shared" si="3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53" t="s">
        <v>237</v>
      </c>
      <c r="AT400" s="153" t="s">
        <v>137</v>
      </c>
      <c r="AU400" s="153" t="s">
        <v>84</v>
      </c>
      <c r="AY400" s="17" t="s">
        <v>135</v>
      </c>
      <c r="BE400" s="154">
        <f t="shared" si="4"/>
        <v>0</v>
      </c>
      <c r="BF400" s="154">
        <f t="shared" si="5"/>
        <v>0</v>
      </c>
      <c r="BG400" s="154">
        <f t="shared" si="6"/>
        <v>0</v>
      </c>
      <c r="BH400" s="154">
        <f t="shared" si="7"/>
        <v>0</v>
      </c>
      <c r="BI400" s="154">
        <f t="shared" si="8"/>
        <v>0</v>
      </c>
      <c r="BJ400" s="17" t="s">
        <v>82</v>
      </c>
      <c r="BK400" s="154">
        <f t="shared" si="9"/>
        <v>0</v>
      </c>
      <c r="BL400" s="17" t="s">
        <v>237</v>
      </c>
      <c r="BM400" s="153" t="s">
        <v>629</v>
      </c>
    </row>
    <row r="401" spans="1:65" s="2" customFormat="1" ht="24.15" customHeight="1">
      <c r="A401" s="29"/>
      <c r="B401" s="141"/>
      <c r="C401" s="142" t="s">
        <v>630</v>
      </c>
      <c r="D401" s="142" t="s">
        <v>137</v>
      </c>
      <c r="E401" s="143" t="s">
        <v>631</v>
      </c>
      <c r="F401" s="144" t="s">
        <v>632</v>
      </c>
      <c r="G401" s="145" t="s">
        <v>342</v>
      </c>
      <c r="H401" s="146">
        <v>2</v>
      </c>
      <c r="I401" s="147"/>
      <c r="J401" s="147">
        <f t="shared" si="0"/>
        <v>0</v>
      </c>
      <c r="K401" s="148"/>
      <c r="L401" s="30"/>
      <c r="M401" s="149" t="s">
        <v>1</v>
      </c>
      <c r="N401" s="150" t="s">
        <v>39</v>
      </c>
      <c r="O401" s="151">
        <v>0</v>
      </c>
      <c r="P401" s="151">
        <f t="shared" si="1"/>
        <v>0</v>
      </c>
      <c r="Q401" s="151">
        <v>0</v>
      </c>
      <c r="R401" s="151">
        <f t="shared" si="2"/>
        <v>0</v>
      </c>
      <c r="S401" s="151">
        <v>0</v>
      </c>
      <c r="T401" s="152">
        <f t="shared" si="3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53" t="s">
        <v>237</v>
      </c>
      <c r="AT401" s="153" t="s">
        <v>137</v>
      </c>
      <c r="AU401" s="153" t="s">
        <v>84</v>
      </c>
      <c r="AY401" s="17" t="s">
        <v>135</v>
      </c>
      <c r="BE401" s="154">
        <f t="shared" si="4"/>
        <v>0</v>
      </c>
      <c r="BF401" s="154">
        <f t="shared" si="5"/>
        <v>0</v>
      </c>
      <c r="BG401" s="154">
        <f t="shared" si="6"/>
        <v>0</v>
      </c>
      <c r="BH401" s="154">
        <f t="shared" si="7"/>
        <v>0</v>
      </c>
      <c r="BI401" s="154">
        <f t="shared" si="8"/>
        <v>0</v>
      </c>
      <c r="BJ401" s="17" t="s">
        <v>82</v>
      </c>
      <c r="BK401" s="154">
        <f t="shared" si="9"/>
        <v>0</v>
      </c>
      <c r="BL401" s="17" t="s">
        <v>237</v>
      </c>
      <c r="BM401" s="153" t="s">
        <v>633</v>
      </c>
    </row>
    <row r="402" spans="1:65" s="2" customFormat="1" ht="24.15" customHeight="1">
      <c r="A402" s="29"/>
      <c r="B402" s="141"/>
      <c r="C402" s="142" t="s">
        <v>634</v>
      </c>
      <c r="D402" s="142" t="s">
        <v>137</v>
      </c>
      <c r="E402" s="143" t="s">
        <v>635</v>
      </c>
      <c r="F402" s="144" t="s">
        <v>636</v>
      </c>
      <c r="G402" s="145" t="s">
        <v>342</v>
      </c>
      <c r="H402" s="146">
        <v>1</v>
      </c>
      <c r="I402" s="147"/>
      <c r="J402" s="147">
        <f t="shared" si="0"/>
        <v>0</v>
      </c>
      <c r="K402" s="148"/>
      <c r="L402" s="30"/>
      <c r="M402" s="149" t="s">
        <v>1</v>
      </c>
      <c r="N402" s="150" t="s">
        <v>39</v>
      </c>
      <c r="O402" s="151">
        <v>0</v>
      </c>
      <c r="P402" s="151">
        <f t="shared" si="1"/>
        <v>0</v>
      </c>
      <c r="Q402" s="151">
        <v>0</v>
      </c>
      <c r="R402" s="151">
        <f t="shared" si="2"/>
        <v>0</v>
      </c>
      <c r="S402" s="151">
        <v>0</v>
      </c>
      <c r="T402" s="152">
        <f t="shared" si="3"/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53" t="s">
        <v>237</v>
      </c>
      <c r="AT402" s="153" t="s">
        <v>137</v>
      </c>
      <c r="AU402" s="153" t="s">
        <v>84</v>
      </c>
      <c r="AY402" s="17" t="s">
        <v>135</v>
      </c>
      <c r="BE402" s="154">
        <f t="shared" si="4"/>
        <v>0</v>
      </c>
      <c r="BF402" s="154">
        <f t="shared" si="5"/>
        <v>0</v>
      </c>
      <c r="BG402" s="154">
        <f t="shared" si="6"/>
        <v>0</v>
      </c>
      <c r="BH402" s="154">
        <f t="shared" si="7"/>
        <v>0</v>
      </c>
      <c r="BI402" s="154">
        <f t="shared" si="8"/>
        <v>0</v>
      </c>
      <c r="BJ402" s="17" t="s">
        <v>82</v>
      </c>
      <c r="BK402" s="154">
        <f t="shared" si="9"/>
        <v>0</v>
      </c>
      <c r="BL402" s="17" t="s">
        <v>237</v>
      </c>
      <c r="BM402" s="153" t="s">
        <v>637</v>
      </c>
    </row>
    <row r="403" spans="1:65" s="2" customFormat="1" ht="24.15" customHeight="1">
      <c r="A403" s="29"/>
      <c r="B403" s="141"/>
      <c r="C403" s="142" t="s">
        <v>638</v>
      </c>
      <c r="D403" s="142" t="s">
        <v>137</v>
      </c>
      <c r="E403" s="143" t="s">
        <v>639</v>
      </c>
      <c r="F403" s="144" t="s">
        <v>640</v>
      </c>
      <c r="G403" s="145" t="s">
        <v>342</v>
      </c>
      <c r="H403" s="146">
        <v>1</v>
      </c>
      <c r="I403" s="147"/>
      <c r="J403" s="147">
        <f t="shared" si="0"/>
        <v>0</v>
      </c>
      <c r="K403" s="148"/>
      <c r="L403" s="30"/>
      <c r="M403" s="149" t="s">
        <v>1</v>
      </c>
      <c r="N403" s="150" t="s">
        <v>39</v>
      </c>
      <c r="O403" s="151">
        <v>0</v>
      </c>
      <c r="P403" s="151">
        <f t="shared" si="1"/>
        <v>0</v>
      </c>
      <c r="Q403" s="151">
        <v>0</v>
      </c>
      <c r="R403" s="151">
        <f t="shared" si="2"/>
        <v>0</v>
      </c>
      <c r="S403" s="151">
        <v>0</v>
      </c>
      <c r="T403" s="152">
        <f t="shared" si="3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53" t="s">
        <v>237</v>
      </c>
      <c r="AT403" s="153" t="s">
        <v>137</v>
      </c>
      <c r="AU403" s="153" t="s">
        <v>84</v>
      </c>
      <c r="AY403" s="17" t="s">
        <v>135</v>
      </c>
      <c r="BE403" s="154">
        <f t="shared" si="4"/>
        <v>0</v>
      </c>
      <c r="BF403" s="154">
        <f t="shared" si="5"/>
        <v>0</v>
      </c>
      <c r="BG403" s="154">
        <f t="shared" si="6"/>
        <v>0</v>
      </c>
      <c r="BH403" s="154">
        <f t="shared" si="7"/>
        <v>0</v>
      </c>
      <c r="BI403" s="154">
        <f t="shared" si="8"/>
        <v>0</v>
      </c>
      <c r="BJ403" s="17" t="s">
        <v>82</v>
      </c>
      <c r="BK403" s="154">
        <f t="shared" si="9"/>
        <v>0</v>
      </c>
      <c r="BL403" s="17" t="s">
        <v>237</v>
      </c>
      <c r="BM403" s="153" t="s">
        <v>641</v>
      </c>
    </row>
    <row r="404" spans="1:65" s="2" customFormat="1" ht="21.75" customHeight="1">
      <c r="A404" s="29"/>
      <c r="B404" s="141"/>
      <c r="C404" s="142" t="s">
        <v>642</v>
      </c>
      <c r="D404" s="142" t="s">
        <v>137</v>
      </c>
      <c r="E404" s="143" t="s">
        <v>643</v>
      </c>
      <c r="F404" s="144" t="s">
        <v>644</v>
      </c>
      <c r="G404" s="145" t="s">
        <v>342</v>
      </c>
      <c r="H404" s="146">
        <v>1</v>
      </c>
      <c r="I404" s="147"/>
      <c r="J404" s="147">
        <f t="shared" si="0"/>
        <v>0</v>
      </c>
      <c r="K404" s="148"/>
      <c r="L404" s="30"/>
      <c r="M404" s="149" t="s">
        <v>1</v>
      </c>
      <c r="N404" s="150" t="s">
        <v>39</v>
      </c>
      <c r="O404" s="151">
        <v>0</v>
      </c>
      <c r="P404" s="151">
        <f t="shared" si="1"/>
        <v>0</v>
      </c>
      <c r="Q404" s="151">
        <v>0</v>
      </c>
      <c r="R404" s="151">
        <f t="shared" si="2"/>
        <v>0</v>
      </c>
      <c r="S404" s="151">
        <v>0</v>
      </c>
      <c r="T404" s="152">
        <f t="shared" si="3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53" t="s">
        <v>237</v>
      </c>
      <c r="AT404" s="153" t="s">
        <v>137</v>
      </c>
      <c r="AU404" s="153" t="s">
        <v>84</v>
      </c>
      <c r="AY404" s="17" t="s">
        <v>135</v>
      </c>
      <c r="BE404" s="154">
        <f t="shared" si="4"/>
        <v>0</v>
      </c>
      <c r="BF404" s="154">
        <f t="shared" si="5"/>
        <v>0</v>
      </c>
      <c r="BG404" s="154">
        <f t="shared" si="6"/>
        <v>0</v>
      </c>
      <c r="BH404" s="154">
        <f t="shared" si="7"/>
        <v>0</v>
      </c>
      <c r="BI404" s="154">
        <f t="shared" si="8"/>
        <v>0</v>
      </c>
      <c r="BJ404" s="17" t="s">
        <v>82</v>
      </c>
      <c r="BK404" s="154">
        <f t="shared" si="9"/>
        <v>0</v>
      </c>
      <c r="BL404" s="17" t="s">
        <v>237</v>
      </c>
      <c r="BM404" s="153" t="s">
        <v>645</v>
      </c>
    </row>
    <row r="405" spans="1:65" s="2" customFormat="1" ht="24.15" customHeight="1">
      <c r="A405" s="29"/>
      <c r="B405" s="141"/>
      <c r="C405" s="142" t="s">
        <v>646</v>
      </c>
      <c r="D405" s="142" t="s">
        <v>137</v>
      </c>
      <c r="E405" s="143" t="s">
        <v>647</v>
      </c>
      <c r="F405" s="144" t="s">
        <v>648</v>
      </c>
      <c r="G405" s="145" t="s">
        <v>342</v>
      </c>
      <c r="H405" s="146">
        <v>1</v>
      </c>
      <c r="I405" s="147"/>
      <c r="J405" s="147">
        <f t="shared" si="0"/>
        <v>0</v>
      </c>
      <c r="K405" s="148"/>
      <c r="L405" s="30"/>
      <c r="M405" s="149" t="s">
        <v>1</v>
      </c>
      <c r="N405" s="150" t="s">
        <v>39</v>
      </c>
      <c r="O405" s="151">
        <v>0</v>
      </c>
      <c r="P405" s="151">
        <f t="shared" si="1"/>
        <v>0</v>
      </c>
      <c r="Q405" s="151">
        <v>0</v>
      </c>
      <c r="R405" s="151">
        <f t="shared" si="2"/>
        <v>0</v>
      </c>
      <c r="S405" s="151">
        <v>0</v>
      </c>
      <c r="T405" s="152">
        <f t="shared" si="3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53" t="s">
        <v>237</v>
      </c>
      <c r="AT405" s="153" t="s">
        <v>137</v>
      </c>
      <c r="AU405" s="153" t="s">
        <v>84</v>
      </c>
      <c r="AY405" s="17" t="s">
        <v>135</v>
      </c>
      <c r="BE405" s="154">
        <f t="shared" si="4"/>
        <v>0</v>
      </c>
      <c r="BF405" s="154">
        <f t="shared" si="5"/>
        <v>0</v>
      </c>
      <c r="BG405" s="154">
        <f t="shared" si="6"/>
        <v>0</v>
      </c>
      <c r="BH405" s="154">
        <f t="shared" si="7"/>
        <v>0</v>
      </c>
      <c r="BI405" s="154">
        <f t="shared" si="8"/>
        <v>0</v>
      </c>
      <c r="BJ405" s="17" t="s">
        <v>82</v>
      </c>
      <c r="BK405" s="154">
        <f t="shared" si="9"/>
        <v>0</v>
      </c>
      <c r="BL405" s="17" t="s">
        <v>237</v>
      </c>
      <c r="BM405" s="153" t="s">
        <v>649</v>
      </c>
    </row>
    <row r="406" spans="1:65" s="2" customFormat="1" ht="24.15" customHeight="1">
      <c r="A406" s="29"/>
      <c r="B406" s="141"/>
      <c r="C406" s="142" t="s">
        <v>650</v>
      </c>
      <c r="D406" s="142" t="s">
        <v>137</v>
      </c>
      <c r="E406" s="143" t="s">
        <v>651</v>
      </c>
      <c r="F406" s="144" t="s">
        <v>652</v>
      </c>
      <c r="G406" s="145" t="s">
        <v>342</v>
      </c>
      <c r="H406" s="146">
        <v>1</v>
      </c>
      <c r="I406" s="147"/>
      <c r="J406" s="147">
        <f t="shared" si="0"/>
        <v>0</v>
      </c>
      <c r="K406" s="148"/>
      <c r="L406" s="30"/>
      <c r="M406" s="149" t="s">
        <v>1</v>
      </c>
      <c r="N406" s="150" t="s">
        <v>39</v>
      </c>
      <c r="O406" s="151">
        <v>0</v>
      </c>
      <c r="P406" s="151">
        <f t="shared" si="1"/>
        <v>0</v>
      </c>
      <c r="Q406" s="151">
        <v>0</v>
      </c>
      <c r="R406" s="151">
        <f t="shared" si="2"/>
        <v>0</v>
      </c>
      <c r="S406" s="151">
        <v>0</v>
      </c>
      <c r="T406" s="152">
        <f t="shared" si="3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53" t="s">
        <v>237</v>
      </c>
      <c r="AT406" s="153" t="s">
        <v>137</v>
      </c>
      <c r="AU406" s="153" t="s">
        <v>84</v>
      </c>
      <c r="AY406" s="17" t="s">
        <v>135</v>
      </c>
      <c r="BE406" s="154">
        <f t="shared" si="4"/>
        <v>0</v>
      </c>
      <c r="BF406" s="154">
        <f t="shared" si="5"/>
        <v>0</v>
      </c>
      <c r="BG406" s="154">
        <f t="shared" si="6"/>
        <v>0</v>
      </c>
      <c r="BH406" s="154">
        <f t="shared" si="7"/>
        <v>0</v>
      </c>
      <c r="BI406" s="154">
        <f t="shared" si="8"/>
        <v>0</v>
      </c>
      <c r="BJ406" s="17" t="s">
        <v>82</v>
      </c>
      <c r="BK406" s="154">
        <f t="shared" si="9"/>
        <v>0</v>
      </c>
      <c r="BL406" s="17" t="s">
        <v>237</v>
      </c>
      <c r="BM406" s="153" t="s">
        <v>653</v>
      </c>
    </row>
    <row r="407" spans="1:65" s="2" customFormat="1" ht="24.15" customHeight="1">
      <c r="A407" s="29"/>
      <c r="B407" s="141"/>
      <c r="C407" s="142" t="s">
        <v>654</v>
      </c>
      <c r="D407" s="142" t="s">
        <v>137</v>
      </c>
      <c r="E407" s="143" t="s">
        <v>655</v>
      </c>
      <c r="F407" s="144" t="s">
        <v>656</v>
      </c>
      <c r="G407" s="145" t="s">
        <v>342</v>
      </c>
      <c r="H407" s="146">
        <v>1</v>
      </c>
      <c r="I407" s="147"/>
      <c r="J407" s="147">
        <f t="shared" si="0"/>
        <v>0</v>
      </c>
      <c r="K407" s="148"/>
      <c r="L407" s="30"/>
      <c r="M407" s="149" t="s">
        <v>1</v>
      </c>
      <c r="N407" s="150" t="s">
        <v>39</v>
      </c>
      <c r="O407" s="151">
        <v>0</v>
      </c>
      <c r="P407" s="151">
        <f t="shared" si="1"/>
        <v>0</v>
      </c>
      <c r="Q407" s="151">
        <v>0</v>
      </c>
      <c r="R407" s="151">
        <f t="shared" si="2"/>
        <v>0</v>
      </c>
      <c r="S407" s="151">
        <v>0</v>
      </c>
      <c r="T407" s="152">
        <f t="shared" si="3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53" t="s">
        <v>237</v>
      </c>
      <c r="AT407" s="153" t="s">
        <v>137</v>
      </c>
      <c r="AU407" s="153" t="s">
        <v>84</v>
      </c>
      <c r="AY407" s="17" t="s">
        <v>135</v>
      </c>
      <c r="BE407" s="154">
        <f t="shared" si="4"/>
        <v>0</v>
      </c>
      <c r="BF407" s="154">
        <f t="shared" si="5"/>
        <v>0</v>
      </c>
      <c r="BG407" s="154">
        <f t="shared" si="6"/>
        <v>0</v>
      </c>
      <c r="BH407" s="154">
        <f t="shared" si="7"/>
        <v>0</v>
      </c>
      <c r="BI407" s="154">
        <f t="shared" si="8"/>
        <v>0</v>
      </c>
      <c r="BJ407" s="17" t="s">
        <v>82</v>
      </c>
      <c r="BK407" s="154">
        <f t="shared" si="9"/>
        <v>0</v>
      </c>
      <c r="BL407" s="17" t="s">
        <v>237</v>
      </c>
      <c r="BM407" s="153" t="s">
        <v>657</v>
      </c>
    </row>
    <row r="408" spans="1:65" s="2" customFormat="1" ht="24.15" customHeight="1">
      <c r="A408" s="29"/>
      <c r="B408" s="141"/>
      <c r="C408" s="142" t="s">
        <v>658</v>
      </c>
      <c r="D408" s="142" t="s">
        <v>137</v>
      </c>
      <c r="E408" s="143" t="s">
        <v>659</v>
      </c>
      <c r="F408" s="144" t="s">
        <v>660</v>
      </c>
      <c r="G408" s="145" t="s">
        <v>342</v>
      </c>
      <c r="H408" s="146">
        <v>1</v>
      </c>
      <c r="I408" s="147"/>
      <c r="J408" s="147">
        <f t="shared" si="0"/>
        <v>0</v>
      </c>
      <c r="K408" s="148"/>
      <c r="L408" s="30"/>
      <c r="M408" s="149" t="s">
        <v>1</v>
      </c>
      <c r="N408" s="150" t="s">
        <v>39</v>
      </c>
      <c r="O408" s="151">
        <v>0</v>
      </c>
      <c r="P408" s="151">
        <f t="shared" si="1"/>
        <v>0</v>
      </c>
      <c r="Q408" s="151">
        <v>0</v>
      </c>
      <c r="R408" s="151">
        <f t="shared" si="2"/>
        <v>0</v>
      </c>
      <c r="S408" s="151">
        <v>0</v>
      </c>
      <c r="T408" s="152">
        <f t="shared" si="3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53" t="s">
        <v>237</v>
      </c>
      <c r="AT408" s="153" t="s">
        <v>137</v>
      </c>
      <c r="AU408" s="153" t="s">
        <v>84</v>
      </c>
      <c r="AY408" s="17" t="s">
        <v>135</v>
      </c>
      <c r="BE408" s="154">
        <f t="shared" si="4"/>
        <v>0</v>
      </c>
      <c r="BF408" s="154">
        <f t="shared" si="5"/>
        <v>0</v>
      </c>
      <c r="BG408" s="154">
        <f t="shared" si="6"/>
        <v>0</v>
      </c>
      <c r="BH408" s="154">
        <f t="shared" si="7"/>
        <v>0</v>
      </c>
      <c r="BI408" s="154">
        <f t="shared" si="8"/>
        <v>0</v>
      </c>
      <c r="BJ408" s="17" t="s">
        <v>82</v>
      </c>
      <c r="BK408" s="154">
        <f t="shared" si="9"/>
        <v>0</v>
      </c>
      <c r="BL408" s="17" t="s">
        <v>237</v>
      </c>
      <c r="BM408" s="153" t="s">
        <v>661</v>
      </c>
    </row>
    <row r="409" spans="1:65" s="2" customFormat="1" ht="24.15" customHeight="1">
      <c r="A409" s="29"/>
      <c r="B409" s="141"/>
      <c r="C409" s="142" t="s">
        <v>662</v>
      </c>
      <c r="D409" s="142" t="s">
        <v>137</v>
      </c>
      <c r="E409" s="143" t="s">
        <v>663</v>
      </c>
      <c r="F409" s="144" t="s">
        <v>664</v>
      </c>
      <c r="G409" s="145" t="s">
        <v>342</v>
      </c>
      <c r="H409" s="146">
        <v>1</v>
      </c>
      <c r="I409" s="147"/>
      <c r="J409" s="147">
        <f t="shared" si="0"/>
        <v>0</v>
      </c>
      <c r="K409" s="148"/>
      <c r="L409" s="30"/>
      <c r="M409" s="149" t="s">
        <v>1</v>
      </c>
      <c r="N409" s="150" t="s">
        <v>39</v>
      </c>
      <c r="O409" s="151">
        <v>0</v>
      </c>
      <c r="P409" s="151">
        <f t="shared" si="1"/>
        <v>0</v>
      </c>
      <c r="Q409" s="151">
        <v>0</v>
      </c>
      <c r="R409" s="151">
        <f t="shared" si="2"/>
        <v>0</v>
      </c>
      <c r="S409" s="151">
        <v>0</v>
      </c>
      <c r="T409" s="152">
        <f t="shared" si="3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53" t="s">
        <v>237</v>
      </c>
      <c r="AT409" s="153" t="s">
        <v>137</v>
      </c>
      <c r="AU409" s="153" t="s">
        <v>84</v>
      </c>
      <c r="AY409" s="17" t="s">
        <v>135</v>
      </c>
      <c r="BE409" s="154">
        <f t="shared" si="4"/>
        <v>0</v>
      </c>
      <c r="BF409" s="154">
        <f t="shared" si="5"/>
        <v>0</v>
      </c>
      <c r="BG409" s="154">
        <f t="shared" si="6"/>
        <v>0</v>
      </c>
      <c r="BH409" s="154">
        <f t="shared" si="7"/>
        <v>0</v>
      </c>
      <c r="BI409" s="154">
        <f t="shared" si="8"/>
        <v>0</v>
      </c>
      <c r="BJ409" s="17" t="s">
        <v>82</v>
      </c>
      <c r="BK409" s="154">
        <f t="shared" si="9"/>
        <v>0</v>
      </c>
      <c r="BL409" s="17" t="s">
        <v>237</v>
      </c>
      <c r="BM409" s="153" t="s">
        <v>665</v>
      </c>
    </row>
    <row r="410" spans="1:65" s="2" customFormat="1" ht="16.5" customHeight="1">
      <c r="A410" s="29"/>
      <c r="B410" s="141"/>
      <c r="C410" s="142" t="s">
        <v>666</v>
      </c>
      <c r="D410" s="142" t="s">
        <v>137</v>
      </c>
      <c r="E410" s="143" t="s">
        <v>667</v>
      </c>
      <c r="F410" s="144" t="s">
        <v>668</v>
      </c>
      <c r="G410" s="145" t="s">
        <v>511</v>
      </c>
      <c r="H410" s="146">
        <v>1</v>
      </c>
      <c r="I410" s="147"/>
      <c r="J410" s="147">
        <f t="shared" si="0"/>
        <v>0</v>
      </c>
      <c r="K410" s="148"/>
      <c r="L410" s="30"/>
      <c r="M410" s="149" t="s">
        <v>1</v>
      </c>
      <c r="N410" s="150" t="s">
        <v>39</v>
      </c>
      <c r="O410" s="151">
        <v>0</v>
      </c>
      <c r="P410" s="151">
        <f t="shared" si="1"/>
        <v>0</v>
      </c>
      <c r="Q410" s="151">
        <v>0</v>
      </c>
      <c r="R410" s="151">
        <f t="shared" si="2"/>
        <v>0</v>
      </c>
      <c r="S410" s="151">
        <v>0</v>
      </c>
      <c r="T410" s="152">
        <f t="shared" si="3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53" t="s">
        <v>237</v>
      </c>
      <c r="AT410" s="153" t="s">
        <v>137</v>
      </c>
      <c r="AU410" s="153" t="s">
        <v>84</v>
      </c>
      <c r="AY410" s="17" t="s">
        <v>135</v>
      </c>
      <c r="BE410" s="154">
        <f t="shared" si="4"/>
        <v>0</v>
      </c>
      <c r="BF410" s="154">
        <f t="shared" si="5"/>
        <v>0</v>
      </c>
      <c r="BG410" s="154">
        <f t="shared" si="6"/>
        <v>0</v>
      </c>
      <c r="BH410" s="154">
        <f t="shared" si="7"/>
        <v>0</v>
      </c>
      <c r="BI410" s="154">
        <f t="shared" si="8"/>
        <v>0</v>
      </c>
      <c r="BJ410" s="17" t="s">
        <v>82</v>
      </c>
      <c r="BK410" s="154">
        <f t="shared" si="9"/>
        <v>0</v>
      </c>
      <c r="BL410" s="17" t="s">
        <v>237</v>
      </c>
      <c r="BM410" s="153" t="s">
        <v>669</v>
      </c>
    </row>
    <row r="411" spans="1:65" s="2" customFormat="1" ht="16.5" customHeight="1">
      <c r="A411" s="29"/>
      <c r="B411" s="141"/>
      <c r="C411" s="142" t="s">
        <v>670</v>
      </c>
      <c r="D411" s="142" t="s">
        <v>137</v>
      </c>
      <c r="E411" s="143" t="s">
        <v>671</v>
      </c>
      <c r="F411" s="144" t="s">
        <v>672</v>
      </c>
      <c r="G411" s="145" t="s">
        <v>511</v>
      </c>
      <c r="H411" s="146">
        <v>1</v>
      </c>
      <c r="I411" s="147"/>
      <c r="J411" s="147">
        <f t="shared" si="0"/>
        <v>0</v>
      </c>
      <c r="K411" s="148"/>
      <c r="L411" s="30"/>
      <c r="M411" s="149" t="s">
        <v>1</v>
      </c>
      <c r="N411" s="150" t="s">
        <v>39</v>
      </c>
      <c r="O411" s="151">
        <v>0</v>
      </c>
      <c r="P411" s="151">
        <f t="shared" si="1"/>
        <v>0</v>
      </c>
      <c r="Q411" s="151">
        <v>0</v>
      </c>
      <c r="R411" s="151">
        <f t="shared" si="2"/>
        <v>0</v>
      </c>
      <c r="S411" s="151">
        <v>0</v>
      </c>
      <c r="T411" s="152">
        <f t="shared" si="3"/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53" t="s">
        <v>237</v>
      </c>
      <c r="AT411" s="153" t="s">
        <v>137</v>
      </c>
      <c r="AU411" s="153" t="s">
        <v>84</v>
      </c>
      <c r="AY411" s="17" t="s">
        <v>135</v>
      </c>
      <c r="BE411" s="154">
        <f t="shared" si="4"/>
        <v>0</v>
      </c>
      <c r="BF411" s="154">
        <f t="shared" si="5"/>
        <v>0</v>
      </c>
      <c r="BG411" s="154">
        <f t="shared" si="6"/>
        <v>0</v>
      </c>
      <c r="BH411" s="154">
        <f t="shared" si="7"/>
        <v>0</v>
      </c>
      <c r="BI411" s="154">
        <f t="shared" si="8"/>
        <v>0</v>
      </c>
      <c r="BJ411" s="17" t="s">
        <v>82</v>
      </c>
      <c r="BK411" s="154">
        <f t="shared" si="9"/>
        <v>0</v>
      </c>
      <c r="BL411" s="17" t="s">
        <v>237</v>
      </c>
      <c r="BM411" s="153" t="s">
        <v>673</v>
      </c>
    </row>
    <row r="412" spans="1:65" s="12" customFormat="1" ht="22.8" customHeight="1">
      <c r="B412" s="129"/>
      <c r="D412" s="130" t="s">
        <v>73</v>
      </c>
      <c r="E412" s="139" t="s">
        <v>674</v>
      </c>
      <c r="F412" s="139" t="s">
        <v>675</v>
      </c>
      <c r="J412" s="140">
        <f>BK412</f>
        <v>0</v>
      </c>
      <c r="L412" s="129"/>
      <c r="M412" s="133"/>
      <c r="N412" s="134"/>
      <c r="O412" s="134"/>
      <c r="P412" s="135">
        <f>SUM(P413:P420)</f>
        <v>0</v>
      </c>
      <c r="Q412" s="134"/>
      <c r="R412" s="135">
        <f>SUM(R413:R420)</f>
        <v>0</v>
      </c>
      <c r="S412" s="134"/>
      <c r="T412" s="136">
        <f>SUM(T413:T420)</f>
        <v>0</v>
      </c>
      <c r="AR412" s="130" t="s">
        <v>84</v>
      </c>
      <c r="AT412" s="137" t="s">
        <v>73</v>
      </c>
      <c r="AU412" s="137" t="s">
        <v>82</v>
      </c>
      <c r="AY412" s="130" t="s">
        <v>135</v>
      </c>
      <c r="BK412" s="138">
        <f>SUM(BK413:BK420)</f>
        <v>0</v>
      </c>
    </row>
    <row r="413" spans="1:65" s="2" customFormat="1" ht="21.75" customHeight="1">
      <c r="A413" s="29"/>
      <c r="B413" s="141"/>
      <c r="C413" s="142" t="s">
        <v>676</v>
      </c>
      <c r="D413" s="142" t="s">
        <v>137</v>
      </c>
      <c r="E413" s="143" t="s">
        <v>677</v>
      </c>
      <c r="F413" s="144" t="s">
        <v>678</v>
      </c>
      <c r="G413" s="145" t="s">
        <v>342</v>
      </c>
      <c r="H413" s="146">
        <v>20</v>
      </c>
      <c r="I413" s="147"/>
      <c r="J413" s="147">
        <f t="shared" ref="J413:J420" si="10">ROUND(I413*H413,2)</f>
        <v>0</v>
      </c>
      <c r="K413" s="148"/>
      <c r="L413" s="30"/>
      <c r="M413" s="149" t="s">
        <v>1</v>
      </c>
      <c r="N413" s="150" t="s">
        <v>39</v>
      </c>
      <c r="O413" s="151">
        <v>0</v>
      </c>
      <c r="P413" s="151">
        <f t="shared" ref="P413:P420" si="11">O413*H413</f>
        <v>0</v>
      </c>
      <c r="Q413" s="151">
        <v>0</v>
      </c>
      <c r="R413" s="151">
        <f t="shared" ref="R413:R420" si="12">Q413*H413</f>
        <v>0</v>
      </c>
      <c r="S413" s="151">
        <v>0</v>
      </c>
      <c r="T413" s="152">
        <f t="shared" ref="T413:T420" si="13">S413*H413</f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53" t="s">
        <v>237</v>
      </c>
      <c r="AT413" s="153" t="s">
        <v>137</v>
      </c>
      <c r="AU413" s="153" t="s">
        <v>84</v>
      </c>
      <c r="AY413" s="17" t="s">
        <v>135</v>
      </c>
      <c r="BE413" s="154">
        <f t="shared" ref="BE413:BE420" si="14">IF(N413="základní",J413,0)</f>
        <v>0</v>
      </c>
      <c r="BF413" s="154">
        <f t="shared" ref="BF413:BF420" si="15">IF(N413="snížená",J413,0)</f>
        <v>0</v>
      </c>
      <c r="BG413" s="154">
        <f t="shared" ref="BG413:BG420" si="16">IF(N413="zákl. přenesená",J413,0)</f>
        <v>0</v>
      </c>
      <c r="BH413" s="154">
        <f t="shared" ref="BH413:BH420" si="17">IF(N413="sníž. přenesená",J413,0)</f>
        <v>0</v>
      </c>
      <c r="BI413" s="154">
        <f t="shared" ref="BI413:BI420" si="18">IF(N413="nulová",J413,0)</f>
        <v>0</v>
      </c>
      <c r="BJ413" s="17" t="s">
        <v>82</v>
      </c>
      <c r="BK413" s="154">
        <f t="shared" ref="BK413:BK420" si="19">ROUND(I413*H413,2)</f>
        <v>0</v>
      </c>
      <c r="BL413" s="17" t="s">
        <v>237</v>
      </c>
      <c r="BM413" s="153" t="s">
        <v>679</v>
      </c>
    </row>
    <row r="414" spans="1:65" s="2" customFormat="1" ht="21.75" customHeight="1">
      <c r="A414" s="29"/>
      <c r="B414" s="141"/>
      <c r="C414" s="142" t="s">
        <v>680</v>
      </c>
      <c r="D414" s="142" t="s">
        <v>137</v>
      </c>
      <c r="E414" s="143" t="s">
        <v>681</v>
      </c>
      <c r="F414" s="144" t="s">
        <v>682</v>
      </c>
      <c r="G414" s="145" t="s">
        <v>342</v>
      </c>
      <c r="H414" s="146">
        <v>7</v>
      </c>
      <c r="I414" s="147"/>
      <c r="J414" s="147">
        <f t="shared" si="10"/>
        <v>0</v>
      </c>
      <c r="K414" s="148"/>
      <c r="L414" s="30"/>
      <c r="M414" s="149" t="s">
        <v>1</v>
      </c>
      <c r="N414" s="150" t="s">
        <v>39</v>
      </c>
      <c r="O414" s="151">
        <v>0</v>
      </c>
      <c r="P414" s="151">
        <f t="shared" si="11"/>
        <v>0</v>
      </c>
      <c r="Q414" s="151">
        <v>0</v>
      </c>
      <c r="R414" s="151">
        <f t="shared" si="12"/>
        <v>0</v>
      </c>
      <c r="S414" s="151">
        <v>0</v>
      </c>
      <c r="T414" s="152">
        <f t="shared" si="13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53" t="s">
        <v>237</v>
      </c>
      <c r="AT414" s="153" t="s">
        <v>137</v>
      </c>
      <c r="AU414" s="153" t="s">
        <v>84</v>
      </c>
      <c r="AY414" s="17" t="s">
        <v>135</v>
      </c>
      <c r="BE414" s="154">
        <f t="shared" si="14"/>
        <v>0</v>
      </c>
      <c r="BF414" s="154">
        <f t="shared" si="15"/>
        <v>0</v>
      </c>
      <c r="BG414" s="154">
        <f t="shared" si="16"/>
        <v>0</v>
      </c>
      <c r="BH414" s="154">
        <f t="shared" si="17"/>
        <v>0</v>
      </c>
      <c r="BI414" s="154">
        <f t="shared" si="18"/>
        <v>0</v>
      </c>
      <c r="BJ414" s="17" t="s">
        <v>82</v>
      </c>
      <c r="BK414" s="154">
        <f t="shared" si="19"/>
        <v>0</v>
      </c>
      <c r="BL414" s="17" t="s">
        <v>237</v>
      </c>
      <c r="BM414" s="153" t="s">
        <v>683</v>
      </c>
    </row>
    <row r="415" spans="1:65" s="2" customFormat="1" ht="24.15" customHeight="1">
      <c r="A415" s="29"/>
      <c r="B415" s="141"/>
      <c r="C415" s="142" t="s">
        <v>684</v>
      </c>
      <c r="D415" s="142" t="s">
        <v>137</v>
      </c>
      <c r="E415" s="143" t="s">
        <v>685</v>
      </c>
      <c r="F415" s="144" t="s">
        <v>686</v>
      </c>
      <c r="G415" s="145" t="s">
        <v>342</v>
      </c>
      <c r="H415" s="146">
        <v>3</v>
      </c>
      <c r="I415" s="147"/>
      <c r="J415" s="147">
        <f t="shared" si="10"/>
        <v>0</v>
      </c>
      <c r="K415" s="148"/>
      <c r="L415" s="30"/>
      <c r="M415" s="149" t="s">
        <v>1</v>
      </c>
      <c r="N415" s="150" t="s">
        <v>39</v>
      </c>
      <c r="O415" s="151">
        <v>0</v>
      </c>
      <c r="P415" s="151">
        <f t="shared" si="11"/>
        <v>0</v>
      </c>
      <c r="Q415" s="151">
        <v>0</v>
      </c>
      <c r="R415" s="151">
        <f t="shared" si="12"/>
        <v>0</v>
      </c>
      <c r="S415" s="151">
        <v>0</v>
      </c>
      <c r="T415" s="152">
        <f t="shared" si="13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53" t="s">
        <v>237</v>
      </c>
      <c r="AT415" s="153" t="s">
        <v>137</v>
      </c>
      <c r="AU415" s="153" t="s">
        <v>84</v>
      </c>
      <c r="AY415" s="17" t="s">
        <v>135</v>
      </c>
      <c r="BE415" s="154">
        <f t="shared" si="14"/>
        <v>0</v>
      </c>
      <c r="BF415" s="154">
        <f t="shared" si="15"/>
        <v>0</v>
      </c>
      <c r="BG415" s="154">
        <f t="shared" si="16"/>
        <v>0</v>
      </c>
      <c r="BH415" s="154">
        <f t="shared" si="17"/>
        <v>0</v>
      </c>
      <c r="BI415" s="154">
        <f t="shared" si="18"/>
        <v>0</v>
      </c>
      <c r="BJ415" s="17" t="s">
        <v>82</v>
      </c>
      <c r="BK415" s="154">
        <f t="shared" si="19"/>
        <v>0</v>
      </c>
      <c r="BL415" s="17" t="s">
        <v>237</v>
      </c>
      <c r="BM415" s="153" t="s">
        <v>687</v>
      </c>
    </row>
    <row r="416" spans="1:65" s="2" customFormat="1" ht="16.5" customHeight="1">
      <c r="A416" s="29"/>
      <c r="B416" s="141"/>
      <c r="C416" s="142" t="s">
        <v>688</v>
      </c>
      <c r="D416" s="142" t="s">
        <v>137</v>
      </c>
      <c r="E416" s="143" t="s">
        <v>689</v>
      </c>
      <c r="F416" s="144" t="s">
        <v>690</v>
      </c>
      <c r="G416" s="145" t="s">
        <v>342</v>
      </c>
      <c r="H416" s="146">
        <v>3</v>
      </c>
      <c r="I416" s="147"/>
      <c r="J416" s="147">
        <f t="shared" si="10"/>
        <v>0</v>
      </c>
      <c r="K416" s="148"/>
      <c r="L416" s="30"/>
      <c r="M416" s="149" t="s">
        <v>1</v>
      </c>
      <c r="N416" s="150" t="s">
        <v>39</v>
      </c>
      <c r="O416" s="151">
        <v>0</v>
      </c>
      <c r="P416" s="151">
        <f t="shared" si="11"/>
        <v>0</v>
      </c>
      <c r="Q416" s="151">
        <v>0</v>
      </c>
      <c r="R416" s="151">
        <f t="shared" si="12"/>
        <v>0</v>
      </c>
      <c r="S416" s="151">
        <v>0</v>
      </c>
      <c r="T416" s="152">
        <f t="shared" si="13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53" t="s">
        <v>237</v>
      </c>
      <c r="AT416" s="153" t="s">
        <v>137</v>
      </c>
      <c r="AU416" s="153" t="s">
        <v>84</v>
      </c>
      <c r="AY416" s="17" t="s">
        <v>135</v>
      </c>
      <c r="BE416" s="154">
        <f t="shared" si="14"/>
        <v>0</v>
      </c>
      <c r="BF416" s="154">
        <f t="shared" si="15"/>
        <v>0</v>
      </c>
      <c r="BG416" s="154">
        <f t="shared" si="16"/>
        <v>0</v>
      </c>
      <c r="BH416" s="154">
        <f t="shared" si="17"/>
        <v>0</v>
      </c>
      <c r="BI416" s="154">
        <f t="shared" si="18"/>
        <v>0</v>
      </c>
      <c r="BJ416" s="17" t="s">
        <v>82</v>
      </c>
      <c r="BK416" s="154">
        <f t="shared" si="19"/>
        <v>0</v>
      </c>
      <c r="BL416" s="17" t="s">
        <v>237</v>
      </c>
      <c r="BM416" s="153" t="s">
        <v>691</v>
      </c>
    </row>
    <row r="417" spans="1:65" s="2" customFormat="1" ht="21.75" customHeight="1">
      <c r="A417" s="29"/>
      <c r="B417" s="141"/>
      <c r="C417" s="142" t="s">
        <v>692</v>
      </c>
      <c r="D417" s="142" t="s">
        <v>137</v>
      </c>
      <c r="E417" s="143" t="s">
        <v>693</v>
      </c>
      <c r="F417" s="144" t="s">
        <v>694</v>
      </c>
      <c r="G417" s="145" t="s">
        <v>342</v>
      </c>
      <c r="H417" s="146">
        <v>2</v>
      </c>
      <c r="I417" s="147"/>
      <c r="J417" s="147">
        <f t="shared" si="10"/>
        <v>0</v>
      </c>
      <c r="K417" s="148"/>
      <c r="L417" s="30"/>
      <c r="M417" s="149" t="s">
        <v>1</v>
      </c>
      <c r="N417" s="150" t="s">
        <v>39</v>
      </c>
      <c r="O417" s="151">
        <v>0</v>
      </c>
      <c r="P417" s="151">
        <f t="shared" si="11"/>
        <v>0</v>
      </c>
      <c r="Q417" s="151">
        <v>0</v>
      </c>
      <c r="R417" s="151">
        <f t="shared" si="12"/>
        <v>0</v>
      </c>
      <c r="S417" s="151">
        <v>0</v>
      </c>
      <c r="T417" s="152">
        <f t="shared" si="13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53" t="s">
        <v>237</v>
      </c>
      <c r="AT417" s="153" t="s">
        <v>137</v>
      </c>
      <c r="AU417" s="153" t="s">
        <v>84</v>
      </c>
      <c r="AY417" s="17" t="s">
        <v>135</v>
      </c>
      <c r="BE417" s="154">
        <f t="shared" si="14"/>
        <v>0</v>
      </c>
      <c r="BF417" s="154">
        <f t="shared" si="15"/>
        <v>0</v>
      </c>
      <c r="BG417" s="154">
        <f t="shared" si="16"/>
        <v>0</v>
      </c>
      <c r="BH417" s="154">
        <f t="shared" si="17"/>
        <v>0</v>
      </c>
      <c r="BI417" s="154">
        <f t="shared" si="18"/>
        <v>0</v>
      </c>
      <c r="BJ417" s="17" t="s">
        <v>82</v>
      </c>
      <c r="BK417" s="154">
        <f t="shared" si="19"/>
        <v>0</v>
      </c>
      <c r="BL417" s="17" t="s">
        <v>237</v>
      </c>
      <c r="BM417" s="153" t="s">
        <v>695</v>
      </c>
    </row>
    <row r="418" spans="1:65" s="2" customFormat="1" ht="24.15" customHeight="1">
      <c r="A418" s="29"/>
      <c r="B418" s="141"/>
      <c r="C418" s="142" t="s">
        <v>696</v>
      </c>
      <c r="D418" s="142" t="s">
        <v>137</v>
      </c>
      <c r="E418" s="143" t="s">
        <v>697</v>
      </c>
      <c r="F418" s="144" t="s">
        <v>698</v>
      </c>
      <c r="G418" s="145" t="s">
        <v>342</v>
      </c>
      <c r="H418" s="146">
        <v>2</v>
      </c>
      <c r="I418" s="147"/>
      <c r="J418" s="147">
        <f t="shared" si="10"/>
        <v>0</v>
      </c>
      <c r="K418" s="148"/>
      <c r="L418" s="30"/>
      <c r="M418" s="149" t="s">
        <v>1</v>
      </c>
      <c r="N418" s="150" t="s">
        <v>39</v>
      </c>
      <c r="O418" s="151">
        <v>0</v>
      </c>
      <c r="P418" s="151">
        <f t="shared" si="11"/>
        <v>0</v>
      </c>
      <c r="Q418" s="151">
        <v>0</v>
      </c>
      <c r="R418" s="151">
        <f t="shared" si="12"/>
        <v>0</v>
      </c>
      <c r="S418" s="151">
        <v>0</v>
      </c>
      <c r="T418" s="152">
        <f t="shared" si="13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53" t="s">
        <v>237</v>
      </c>
      <c r="AT418" s="153" t="s">
        <v>137</v>
      </c>
      <c r="AU418" s="153" t="s">
        <v>84</v>
      </c>
      <c r="AY418" s="17" t="s">
        <v>135</v>
      </c>
      <c r="BE418" s="154">
        <f t="shared" si="14"/>
        <v>0</v>
      </c>
      <c r="BF418" s="154">
        <f t="shared" si="15"/>
        <v>0</v>
      </c>
      <c r="BG418" s="154">
        <f t="shared" si="16"/>
        <v>0</v>
      </c>
      <c r="BH418" s="154">
        <f t="shared" si="17"/>
        <v>0</v>
      </c>
      <c r="BI418" s="154">
        <f t="shared" si="18"/>
        <v>0</v>
      </c>
      <c r="BJ418" s="17" t="s">
        <v>82</v>
      </c>
      <c r="BK418" s="154">
        <f t="shared" si="19"/>
        <v>0</v>
      </c>
      <c r="BL418" s="17" t="s">
        <v>237</v>
      </c>
      <c r="BM418" s="153" t="s">
        <v>699</v>
      </c>
    </row>
    <row r="419" spans="1:65" s="2" customFormat="1" ht="21.75" customHeight="1">
      <c r="A419" s="29"/>
      <c r="B419" s="141"/>
      <c r="C419" s="142" t="s">
        <v>700</v>
      </c>
      <c r="D419" s="142" t="s">
        <v>137</v>
      </c>
      <c r="E419" s="143" t="s">
        <v>701</v>
      </c>
      <c r="F419" s="144" t="s">
        <v>702</v>
      </c>
      <c r="G419" s="145" t="s">
        <v>511</v>
      </c>
      <c r="H419" s="146">
        <v>2</v>
      </c>
      <c r="I419" s="147"/>
      <c r="J419" s="147">
        <f t="shared" si="10"/>
        <v>0</v>
      </c>
      <c r="K419" s="148"/>
      <c r="L419" s="30"/>
      <c r="M419" s="149" t="s">
        <v>1</v>
      </c>
      <c r="N419" s="150" t="s">
        <v>39</v>
      </c>
      <c r="O419" s="151">
        <v>0</v>
      </c>
      <c r="P419" s="151">
        <f t="shared" si="11"/>
        <v>0</v>
      </c>
      <c r="Q419" s="151">
        <v>0</v>
      </c>
      <c r="R419" s="151">
        <f t="shared" si="12"/>
        <v>0</v>
      </c>
      <c r="S419" s="151">
        <v>0</v>
      </c>
      <c r="T419" s="152">
        <f t="shared" si="13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53" t="s">
        <v>237</v>
      </c>
      <c r="AT419" s="153" t="s">
        <v>137</v>
      </c>
      <c r="AU419" s="153" t="s">
        <v>84</v>
      </c>
      <c r="AY419" s="17" t="s">
        <v>135</v>
      </c>
      <c r="BE419" s="154">
        <f t="shared" si="14"/>
        <v>0</v>
      </c>
      <c r="BF419" s="154">
        <f t="shared" si="15"/>
        <v>0</v>
      </c>
      <c r="BG419" s="154">
        <f t="shared" si="16"/>
        <v>0</v>
      </c>
      <c r="BH419" s="154">
        <f t="shared" si="17"/>
        <v>0</v>
      </c>
      <c r="BI419" s="154">
        <f t="shared" si="18"/>
        <v>0</v>
      </c>
      <c r="BJ419" s="17" t="s">
        <v>82</v>
      </c>
      <c r="BK419" s="154">
        <f t="shared" si="19"/>
        <v>0</v>
      </c>
      <c r="BL419" s="17" t="s">
        <v>237</v>
      </c>
      <c r="BM419" s="153" t="s">
        <v>703</v>
      </c>
    </row>
    <row r="420" spans="1:65" s="2" customFormat="1" ht="16.5" customHeight="1">
      <c r="A420" s="29"/>
      <c r="B420" s="141"/>
      <c r="C420" s="142" t="s">
        <v>704</v>
      </c>
      <c r="D420" s="142" t="s">
        <v>137</v>
      </c>
      <c r="E420" s="143" t="s">
        <v>705</v>
      </c>
      <c r="F420" s="144" t="s">
        <v>706</v>
      </c>
      <c r="G420" s="145" t="s">
        <v>342</v>
      </c>
      <c r="H420" s="146">
        <v>1</v>
      </c>
      <c r="I420" s="147"/>
      <c r="J420" s="147">
        <f t="shared" si="10"/>
        <v>0</v>
      </c>
      <c r="K420" s="148"/>
      <c r="L420" s="30"/>
      <c r="M420" s="149" t="s">
        <v>1</v>
      </c>
      <c r="N420" s="150" t="s">
        <v>39</v>
      </c>
      <c r="O420" s="151">
        <v>0</v>
      </c>
      <c r="P420" s="151">
        <f t="shared" si="11"/>
        <v>0</v>
      </c>
      <c r="Q420" s="151">
        <v>0</v>
      </c>
      <c r="R420" s="151">
        <f t="shared" si="12"/>
        <v>0</v>
      </c>
      <c r="S420" s="151">
        <v>0</v>
      </c>
      <c r="T420" s="152">
        <f t="shared" si="13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53" t="s">
        <v>237</v>
      </c>
      <c r="AT420" s="153" t="s">
        <v>137</v>
      </c>
      <c r="AU420" s="153" t="s">
        <v>84</v>
      </c>
      <c r="AY420" s="17" t="s">
        <v>135</v>
      </c>
      <c r="BE420" s="154">
        <f t="shared" si="14"/>
        <v>0</v>
      </c>
      <c r="BF420" s="154">
        <f t="shared" si="15"/>
        <v>0</v>
      </c>
      <c r="BG420" s="154">
        <f t="shared" si="16"/>
        <v>0</v>
      </c>
      <c r="BH420" s="154">
        <f t="shared" si="17"/>
        <v>0</v>
      </c>
      <c r="BI420" s="154">
        <f t="shared" si="18"/>
        <v>0</v>
      </c>
      <c r="BJ420" s="17" t="s">
        <v>82</v>
      </c>
      <c r="BK420" s="154">
        <f t="shared" si="19"/>
        <v>0</v>
      </c>
      <c r="BL420" s="17" t="s">
        <v>237</v>
      </c>
      <c r="BM420" s="153" t="s">
        <v>707</v>
      </c>
    </row>
    <row r="421" spans="1:65" s="12" customFormat="1" ht="25.95" customHeight="1">
      <c r="B421" s="129"/>
      <c r="D421" s="130" t="s">
        <v>73</v>
      </c>
      <c r="E421" s="131" t="s">
        <v>247</v>
      </c>
      <c r="F421" s="131" t="s">
        <v>708</v>
      </c>
      <c r="J421" s="132">
        <f>BK421</f>
        <v>0</v>
      </c>
      <c r="L421" s="129"/>
      <c r="M421" s="133"/>
      <c r="N421" s="134"/>
      <c r="O421" s="134"/>
      <c r="P421" s="135">
        <f>P422</f>
        <v>12.809999999999999</v>
      </c>
      <c r="Q421" s="134"/>
      <c r="R421" s="135">
        <f>R422</f>
        <v>0</v>
      </c>
      <c r="S421" s="134"/>
      <c r="T421" s="136">
        <f>T422</f>
        <v>0</v>
      </c>
      <c r="AR421" s="130" t="s">
        <v>149</v>
      </c>
      <c r="AT421" s="137" t="s">
        <v>73</v>
      </c>
      <c r="AU421" s="137" t="s">
        <v>74</v>
      </c>
      <c r="AY421" s="130" t="s">
        <v>135</v>
      </c>
      <c r="BK421" s="138">
        <f>BK422</f>
        <v>0</v>
      </c>
    </row>
    <row r="422" spans="1:65" s="12" customFormat="1" ht="22.8" customHeight="1">
      <c r="B422" s="129"/>
      <c r="D422" s="130" t="s">
        <v>73</v>
      </c>
      <c r="E422" s="139" t="s">
        <v>709</v>
      </c>
      <c r="F422" s="139" t="s">
        <v>710</v>
      </c>
      <c r="J422" s="140">
        <f>BK422</f>
        <v>0</v>
      </c>
      <c r="L422" s="129"/>
      <c r="M422" s="133"/>
      <c r="N422" s="134"/>
      <c r="O422" s="134"/>
      <c r="P422" s="135">
        <f>SUM(P423:P424)</f>
        <v>12.809999999999999</v>
      </c>
      <c r="Q422" s="134"/>
      <c r="R422" s="135">
        <f>SUM(R423:R424)</f>
        <v>0</v>
      </c>
      <c r="S422" s="134"/>
      <c r="T422" s="136">
        <f>SUM(T423:T424)</f>
        <v>0</v>
      </c>
      <c r="AR422" s="130" t="s">
        <v>149</v>
      </c>
      <c r="AT422" s="137" t="s">
        <v>73</v>
      </c>
      <c r="AU422" s="137" t="s">
        <v>82</v>
      </c>
      <c r="AY422" s="130" t="s">
        <v>135</v>
      </c>
      <c r="BK422" s="138">
        <f>SUM(BK423:BK424)</f>
        <v>0</v>
      </c>
    </row>
    <row r="423" spans="1:65" s="2" customFormat="1" ht="16.5" customHeight="1">
      <c r="A423" s="29"/>
      <c r="B423" s="141"/>
      <c r="C423" s="142" t="s">
        <v>711</v>
      </c>
      <c r="D423" s="142" t="s">
        <v>137</v>
      </c>
      <c r="E423" s="143" t="s">
        <v>712</v>
      </c>
      <c r="F423" s="144" t="s">
        <v>713</v>
      </c>
      <c r="G423" s="145" t="s">
        <v>288</v>
      </c>
      <c r="H423" s="146">
        <v>7</v>
      </c>
      <c r="I423" s="147"/>
      <c r="J423" s="147">
        <f>ROUND(I423*H423,2)</f>
        <v>0</v>
      </c>
      <c r="K423" s="148"/>
      <c r="L423" s="30"/>
      <c r="M423" s="149" t="s">
        <v>1</v>
      </c>
      <c r="N423" s="150" t="s">
        <v>39</v>
      </c>
      <c r="O423" s="151">
        <v>1.01</v>
      </c>
      <c r="P423" s="151">
        <f>O423*H423</f>
        <v>7.07</v>
      </c>
      <c r="Q423" s="151">
        <v>0</v>
      </c>
      <c r="R423" s="151">
        <f>Q423*H423</f>
        <v>0</v>
      </c>
      <c r="S423" s="151">
        <v>0</v>
      </c>
      <c r="T423" s="152">
        <f>S423*H423</f>
        <v>0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R423" s="153" t="s">
        <v>486</v>
      </c>
      <c r="AT423" s="153" t="s">
        <v>137</v>
      </c>
      <c r="AU423" s="153" t="s">
        <v>84</v>
      </c>
      <c r="AY423" s="17" t="s">
        <v>135</v>
      </c>
      <c r="BE423" s="154">
        <f>IF(N423="základní",J423,0)</f>
        <v>0</v>
      </c>
      <c r="BF423" s="154">
        <f>IF(N423="snížená",J423,0)</f>
        <v>0</v>
      </c>
      <c r="BG423" s="154">
        <f>IF(N423="zákl. přenesená",J423,0)</f>
        <v>0</v>
      </c>
      <c r="BH423" s="154">
        <f>IF(N423="sníž. přenesená",J423,0)</f>
        <v>0</v>
      </c>
      <c r="BI423" s="154">
        <f>IF(N423="nulová",J423,0)</f>
        <v>0</v>
      </c>
      <c r="BJ423" s="17" t="s">
        <v>82</v>
      </c>
      <c r="BK423" s="154">
        <f>ROUND(I423*H423,2)</f>
        <v>0</v>
      </c>
      <c r="BL423" s="17" t="s">
        <v>486</v>
      </c>
      <c r="BM423" s="153" t="s">
        <v>714</v>
      </c>
    </row>
    <row r="424" spans="1:65" s="2" customFormat="1" ht="21.75" customHeight="1">
      <c r="A424" s="29"/>
      <c r="B424" s="141"/>
      <c r="C424" s="142" t="s">
        <v>715</v>
      </c>
      <c r="D424" s="142" t="s">
        <v>137</v>
      </c>
      <c r="E424" s="143" t="s">
        <v>716</v>
      </c>
      <c r="F424" s="144" t="s">
        <v>717</v>
      </c>
      <c r="G424" s="145" t="s">
        <v>288</v>
      </c>
      <c r="H424" s="146">
        <v>7</v>
      </c>
      <c r="I424" s="147"/>
      <c r="J424" s="147">
        <f>ROUND(I424*H424,2)</f>
        <v>0</v>
      </c>
      <c r="K424" s="148"/>
      <c r="L424" s="30"/>
      <c r="M424" s="149" t="s">
        <v>1</v>
      </c>
      <c r="N424" s="150" t="s">
        <v>39</v>
      </c>
      <c r="O424" s="151">
        <v>0.82</v>
      </c>
      <c r="P424" s="151">
        <f>O424*H424</f>
        <v>5.7399999999999993</v>
      </c>
      <c r="Q424" s="151">
        <v>0</v>
      </c>
      <c r="R424" s="151">
        <f>Q424*H424</f>
        <v>0</v>
      </c>
      <c r="S424" s="151">
        <v>0</v>
      </c>
      <c r="T424" s="152">
        <f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53" t="s">
        <v>486</v>
      </c>
      <c r="AT424" s="153" t="s">
        <v>137</v>
      </c>
      <c r="AU424" s="153" t="s">
        <v>84</v>
      </c>
      <c r="AY424" s="17" t="s">
        <v>135</v>
      </c>
      <c r="BE424" s="154">
        <f>IF(N424="základní",J424,0)</f>
        <v>0</v>
      </c>
      <c r="BF424" s="154">
        <f>IF(N424="snížená",J424,0)</f>
        <v>0</v>
      </c>
      <c r="BG424" s="154">
        <f>IF(N424="zákl. přenesená",J424,0)</f>
        <v>0</v>
      </c>
      <c r="BH424" s="154">
        <f>IF(N424="sníž. přenesená",J424,0)</f>
        <v>0</v>
      </c>
      <c r="BI424" s="154">
        <f>IF(N424="nulová",J424,0)</f>
        <v>0</v>
      </c>
      <c r="BJ424" s="17" t="s">
        <v>82</v>
      </c>
      <c r="BK424" s="154">
        <f>ROUND(I424*H424,2)</f>
        <v>0</v>
      </c>
      <c r="BL424" s="17" t="s">
        <v>486</v>
      </c>
      <c r="BM424" s="153" t="s">
        <v>718</v>
      </c>
    </row>
    <row r="425" spans="1:65" s="12" customFormat="1" ht="25.95" customHeight="1">
      <c r="B425" s="129"/>
      <c r="D425" s="130" t="s">
        <v>73</v>
      </c>
      <c r="E425" s="131" t="s">
        <v>719</v>
      </c>
      <c r="F425" s="131" t="s">
        <v>720</v>
      </c>
      <c r="J425" s="132">
        <f>BK425</f>
        <v>0</v>
      </c>
      <c r="L425" s="129"/>
      <c r="M425" s="133"/>
      <c r="N425" s="134"/>
      <c r="O425" s="134"/>
      <c r="P425" s="135">
        <f>P426+P428+P430+P432</f>
        <v>0</v>
      </c>
      <c r="Q425" s="134"/>
      <c r="R425" s="135">
        <f>R426+R428+R430+R432</f>
        <v>0</v>
      </c>
      <c r="S425" s="134"/>
      <c r="T425" s="136">
        <f>T426+T428+T430+T432</f>
        <v>0</v>
      </c>
      <c r="AR425" s="130" t="s">
        <v>157</v>
      </c>
      <c r="AT425" s="137" t="s">
        <v>73</v>
      </c>
      <c r="AU425" s="137" t="s">
        <v>74</v>
      </c>
      <c r="AY425" s="130" t="s">
        <v>135</v>
      </c>
      <c r="BK425" s="138">
        <f>BK426+BK428+BK430+BK432</f>
        <v>0</v>
      </c>
    </row>
    <row r="426" spans="1:65" s="12" customFormat="1" ht="22.8" customHeight="1">
      <c r="B426" s="129"/>
      <c r="D426" s="130" t="s">
        <v>73</v>
      </c>
      <c r="E426" s="139" t="s">
        <v>721</v>
      </c>
      <c r="F426" s="139" t="s">
        <v>722</v>
      </c>
      <c r="J426" s="140">
        <f>BK426</f>
        <v>0</v>
      </c>
      <c r="L426" s="129"/>
      <c r="M426" s="133"/>
      <c r="N426" s="134"/>
      <c r="O426" s="134"/>
      <c r="P426" s="135">
        <f>P427</f>
        <v>0</v>
      </c>
      <c r="Q426" s="134"/>
      <c r="R426" s="135">
        <f>R427</f>
        <v>0</v>
      </c>
      <c r="S426" s="134"/>
      <c r="T426" s="136">
        <f>T427</f>
        <v>0</v>
      </c>
      <c r="AR426" s="130" t="s">
        <v>157</v>
      </c>
      <c r="AT426" s="137" t="s">
        <v>73</v>
      </c>
      <c r="AU426" s="137" t="s">
        <v>82</v>
      </c>
      <c r="AY426" s="130" t="s">
        <v>135</v>
      </c>
      <c r="BK426" s="138">
        <f>BK427</f>
        <v>0</v>
      </c>
    </row>
    <row r="427" spans="1:65" s="2" customFormat="1" ht="21.75" customHeight="1">
      <c r="A427" s="29"/>
      <c r="B427" s="141"/>
      <c r="C427" s="142" t="s">
        <v>723</v>
      </c>
      <c r="D427" s="142" t="s">
        <v>137</v>
      </c>
      <c r="E427" s="143" t="s">
        <v>724</v>
      </c>
      <c r="F427" s="144" t="s">
        <v>725</v>
      </c>
      <c r="G427" s="145" t="s">
        <v>726</v>
      </c>
      <c r="H427" s="146">
        <v>64</v>
      </c>
      <c r="I427" s="147"/>
      <c r="J427" s="147">
        <f>ROUND(I427*H427,2)</f>
        <v>0</v>
      </c>
      <c r="K427" s="148"/>
      <c r="L427" s="30"/>
      <c r="M427" s="149" t="s">
        <v>1</v>
      </c>
      <c r="N427" s="150" t="s">
        <v>39</v>
      </c>
      <c r="O427" s="151">
        <v>0</v>
      </c>
      <c r="P427" s="151">
        <f>O427*H427</f>
        <v>0</v>
      </c>
      <c r="Q427" s="151">
        <v>0</v>
      </c>
      <c r="R427" s="151">
        <f>Q427*H427</f>
        <v>0</v>
      </c>
      <c r="S427" s="151">
        <v>0</v>
      </c>
      <c r="T427" s="152">
        <f>S427*H427</f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53" t="s">
        <v>727</v>
      </c>
      <c r="AT427" s="153" t="s">
        <v>137</v>
      </c>
      <c r="AU427" s="153" t="s">
        <v>84</v>
      </c>
      <c r="AY427" s="17" t="s">
        <v>135</v>
      </c>
      <c r="BE427" s="154">
        <f>IF(N427="základní",J427,0)</f>
        <v>0</v>
      </c>
      <c r="BF427" s="154">
        <f>IF(N427="snížená",J427,0)</f>
        <v>0</v>
      </c>
      <c r="BG427" s="154">
        <f>IF(N427="zákl. přenesená",J427,0)</f>
        <v>0</v>
      </c>
      <c r="BH427" s="154">
        <f>IF(N427="sníž. přenesená",J427,0)</f>
        <v>0</v>
      </c>
      <c r="BI427" s="154">
        <f>IF(N427="nulová",J427,0)</f>
        <v>0</v>
      </c>
      <c r="BJ427" s="17" t="s">
        <v>82</v>
      </c>
      <c r="BK427" s="154">
        <f>ROUND(I427*H427,2)</f>
        <v>0</v>
      </c>
      <c r="BL427" s="17" t="s">
        <v>727</v>
      </c>
      <c r="BM427" s="153" t="s">
        <v>728</v>
      </c>
    </row>
    <row r="428" spans="1:65" s="12" customFormat="1" ht="22.8" customHeight="1">
      <c r="B428" s="129"/>
      <c r="D428" s="130" t="s">
        <v>73</v>
      </c>
      <c r="E428" s="139" t="s">
        <v>729</v>
      </c>
      <c r="F428" s="139" t="s">
        <v>730</v>
      </c>
      <c r="J428" s="140">
        <f>BK428</f>
        <v>0</v>
      </c>
      <c r="L428" s="129"/>
      <c r="M428" s="133"/>
      <c r="N428" s="134"/>
      <c r="O428" s="134"/>
      <c r="P428" s="135">
        <f>P429</f>
        <v>0</v>
      </c>
      <c r="Q428" s="134"/>
      <c r="R428" s="135">
        <f>R429</f>
        <v>0</v>
      </c>
      <c r="S428" s="134"/>
      <c r="T428" s="136">
        <f>T429</f>
        <v>0</v>
      </c>
      <c r="AR428" s="130" t="s">
        <v>157</v>
      </c>
      <c r="AT428" s="137" t="s">
        <v>73</v>
      </c>
      <c r="AU428" s="137" t="s">
        <v>82</v>
      </c>
      <c r="AY428" s="130" t="s">
        <v>135</v>
      </c>
      <c r="BK428" s="138">
        <f>BK429</f>
        <v>0</v>
      </c>
    </row>
    <row r="429" spans="1:65" s="2" customFormat="1" ht="16.5" customHeight="1">
      <c r="A429" s="29"/>
      <c r="B429" s="141"/>
      <c r="C429" s="142" t="s">
        <v>731</v>
      </c>
      <c r="D429" s="142" t="s">
        <v>137</v>
      </c>
      <c r="E429" s="143" t="s">
        <v>732</v>
      </c>
      <c r="F429" s="144" t="s">
        <v>730</v>
      </c>
      <c r="G429" s="145" t="s">
        <v>594</v>
      </c>
      <c r="H429" s="146"/>
      <c r="I429" s="147"/>
      <c r="J429" s="147">
        <f>ROUND(I429*H429,2)</f>
        <v>0</v>
      </c>
      <c r="K429" s="148"/>
      <c r="L429" s="30"/>
      <c r="M429" s="149" t="s">
        <v>1</v>
      </c>
      <c r="N429" s="150" t="s">
        <v>39</v>
      </c>
      <c r="O429" s="151">
        <v>0</v>
      </c>
      <c r="P429" s="151">
        <f>O429*H429</f>
        <v>0</v>
      </c>
      <c r="Q429" s="151">
        <v>0</v>
      </c>
      <c r="R429" s="151">
        <f>Q429*H429</f>
        <v>0</v>
      </c>
      <c r="S429" s="151">
        <v>0</v>
      </c>
      <c r="T429" s="152">
        <f>S429*H429</f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53" t="s">
        <v>727</v>
      </c>
      <c r="AT429" s="153" t="s">
        <v>137</v>
      </c>
      <c r="AU429" s="153" t="s">
        <v>84</v>
      </c>
      <c r="AY429" s="17" t="s">
        <v>135</v>
      </c>
      <c r="BE429" s="154">
        <f>IF(N429="základní",J429,0)</f>
        <v>0</v>
      </c>
      <c r="BF429" s="154">
        <f>IF(N429="snížená",J429,0)</f>
        <v>0</v>
      </c>
      <c r="BG429" s="154">
        <f>IF(N429="zákl. přenesená",J429,0)</f>
        <v>0</v>
      </c>
      <c r="BH429" s="154">
        <f>IF(N429="sníž. přenesená",J429,0)</f>
        <v>0</v>
      </c>
      <c r="BI429" s="154">
        <f>IF(N429="nulová",J429,0)</f>
        <v>0</v>
      </c>
      <c r="BJ429" s="17" t="s">
        <v>82</v>
      </c>
      <c r="BK429" s="154">
        <f>ROUND(I429*H429,2)</f>
        <v>0</v>
      </c>
      <c r="BL429" s="17" t="s">
        <v>727</v>
      </c>
      <c r="BM429" s="153" t="s">
        <v>733</v>
      </c>
    </row>
    <row r="430" spans="1:65" s="12" customFormat="1" ht="22.8" customHeight="1">
      <c r="B430" s="129"/>
      <c r="D430" s="130" t="s">
        <v>73</v>
      </c>
      <c r="E430" s="139" t="s">
        <v>734</v>
      </c>
      <c r="F430" s="139" t="s">
        <v>735</v>
      </c>
      <c r="J430" s="140">
        <f>BK430</f>
        <v>0</v>
      </c>
      <c r="L430" s="129"/>
      <c r="M430" s="133"/>
      <c r="N430" s="134"/>
      <c r="O430" s="134"/>
      <c r="P430" s="135">
        <f>P431</f>
        <v>0</v>
      </c>
      <c r="Q430" s="134"/>
      <c r="R430" s="135">
        <f>R431</f>
        <v>0</v>
      </c>
      <c r="S430" s="134"/>
      <c r="T430" s="136">
        <f>T431</f>
        <v>0</v>
      </c>
      <c r="AR430" s="130" t="s">
        <v>157</v>
      </c>
      <c r="AT430" s="137" t="s">
        <v>73</v>
      </c>
      <c r="AU430" s="137" t="s">
        <v>82</v>
      </c>
      <c r="AY430" s="130" t="s">
        <v>135</v>
      </c>
      <c r="BK430" s="138">
        <f>BK431</f>
        <v>0</v>
      </c>
    </row>
    <row r="431" spans="1:65" s="2" customFormat="1" ht="16.5" customHeight="1">
      <c r="A431" s="29"/>
      <c r="B431" s="141"/>
      <c r="C431" s="142" t="s">
        <v>736</v>
      </c>
      <c r="D431" s="142" t="s">
        <v>137</v>
      </c>
      <c r="E431" s="143" t="s">
        <v>737</v>
      </c>
      <c r="F431" s="144" t="s">
        <v>735</v>
      </c>
      <c r="G431" s="145" t="s">
        <v>594</v>
      </c>
      <c r="H431" s="146"/>
      <c r="I431" s="147"/>
      <c r="J431" s="147">
        <f>ROUND(I431*H431,2)</f>
        <v>0</v>
      </c>
      <c r="K431" s="148"/>
      <c r="L431" s="30"/>
      <c r="M431" s="149" t="s">
        <v>1</v>
      </c>
      <c r="N431" s="150" t="s">
        <v>39</v>
      </c>
      <c r="O431" s="151">
        <v>0</v>
      </c>
      <c r="P431" s="151">
        <f>O431*H431</f>
        <v>0</v>
      </c>
      <c r="Q431" s="151">
        <v>0</v>
      </c>
      <c r="R431" s="151">
        <f>Q431*H431</f>
        <v>0</v>
      </c>
      <c r="S431" s="151">
        <v>0</v>
      </c>
      <c r="T431" s="152">
        <f>S431*H431</f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53" t="s">
        <v>727</v>
      </c>
      <c r="AT431" s="153" t="s">
        <v>137</v>
      </c>
      <c r="AU431" s="153" t="s">
        <v>84</v>
      </c>
      <c r="AY431" s="17" t="s">
        <v>135</v>
      </c>
      <c r="BE431" s="154">
        <f>IF(N431="základní",J431,0)</f>
        <v>0</v>
      </c>
      <c r="BF431" s="154">
        <f>IF(N431="snížená",J431,0)</f>
        <v>0</v>
      </c>
      <c r="BG431" s="154">
        <f>IF(N431="zákl. přenesená",J431,0)</f>
        <v>0</v>
      </c>
      <c r="BH431" s="154">
        <f>IF(N431="sníž. přenesená",J431,0)</f>
        <v>0</v>
      </c>
      <c r="BI431" s="154">
        <f>IF(N431="nulová",J431,0)</f>
        <v>0</v>
      </c>
      <c r="BJ431" s="17" t="s">
        <v>82</v>
      </c>
      <c r="BK431" s="154">
        <f>ROUND(I431*H431,2)</f>
        <v>0</v>
      </c>
      <c r="BL431" s="17" t="s">
        <v>727</v>
      </c>
      <c r="BM431" s="153" t="s">
        <v>738</v>
      </c>
    </row>
    <row r="432" spans="1:65" s="12" customFormat="1" ht="22.8" customHeight="1">
      <c r="B432" s="129"/>
      <c r="D432" s="130" t="s">
        <v>73</v>
      </c>
      <c r="E432" s="139" t="s">
        <v>739</v>
      </c>
      <c r="F432" s="139" t="s">
        <v>740</v>
      </c>
      <c r="J432" s="140">
        <f>BK432</f>
        <v>0</v>
      </c>
      <c r="L432" s="129"/>
      <c r="M432" s="133"/>
      <c r="N432" s="134"/>
      <c r="O432" s="134"/>
      <c r="P432" s="135">
        <f>P433</f>
        <v>0</v>
      </c>
      <c r="Q432" s="134"/>
      <c r="R432" s="135">
        <f>R433</f>
        <v>0</v>
      </c>
      <c r="S432" s="134"/>
      <c r="T432" s="136">
        <f>T433</f>
        <v>0</v>
      </c>
      <c r="AR432" s="130" t="s">
        <v>157</v>
      </c>
      <c r="AT432" s="137" t="s">
        <v>73</v>
      </c>
      <c r="AU432" s="137" t="s">
        <v>82</v>
      </c>
      <c r="AY432" s="130" t="s">
        <v>135</v>
      </c>
      <c r="BK432" s="138">
        <f>BK433</f>
        <v>0</v>
      </c>
    </row>
    <row r="433" spans="1:65" s="2" customFormat="1" ht="16.5" customHeight="1">
      <c r="A433" s="29"/>
      <c r="B433" s="141"/>
      <c r="C433" s="142" t="s">
        <v>741</v>
      </c>
      <c r="D433" s="142" t="s">
        <v>137</v>
      </c>
      <c r="E433" s="143" t="s">
        <v>742</v>
      </c>
      <c r="F433" s="144" t="s">
        <v>743</v>
      </c>
      <c r="G433" s="145" t="s">
        <v>594</v>
      </c>
      <c r="H433" s="146"/>
      <c r="I433" s="147"/>
      <c r="J433" s="147">
        <f>ROUND(I433*H433,2)</f>
        <v>0</v>
      </c>
      <c r="K433" s="148"/>
      <c r="L433" s="30"/>
      <c r="M433" s="186" t="s">
        <v>1</v>
      </c>
      <c r="N433" s="187" t="s">
        <v>39</v>
      </c>
      <c r="O433" s="188">
        <v>0</v>
      </c>
      <c r="P433" s="188">
        <f>O433*H433</f>
        <v>0</v>
      </c>
      <c r="Q433" s="188">
        <v>0</v>
      </c>
      <c r="R433" s="188">
        <f>Q433*H433</f>
        <v>0</v>
      </c>
      <c r="S433" s="188">
        <v>0</v>
      </c>
      <c r="T433" s="189">
        <f>S433*H433</f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53" t="s">
        <v>727</v>
      </c>
      <c r="AT433" s="153" t="s">
        <v>137</v>
      </c>
      <c r="AU433" s="153" t="s">
        <v>84</v>
      </c>
      <c r="AY433" s="17" t="s">
        <v>135</v>
      </c>
      <c r="BE433" s="154">
        <f>IF(N433="základní",J433,0)</f>
        <v>0</v>
      </c>
      <c r="BF433" s="154">
        <f>IF(N433="snížená",J433,0)</f>
        <v>0</v>
      </c>
      <c r="BG433" s="154">
        <f>IF(N433="zákl. přenesená",J433,0)</f>
        <v>0</v>
      </c>
      <c r="BH433" s="154">
        <f>IF(N433="sníž. přenesená",J433,0)</f>
        <v>0</v>
      </c>
      <c r="BI433" s="154">
        <f>IF(N433="nulová",J433,0)</f>
        <v>0</v>
      </c>
      <c r="BJ433" s="17" t="s">
        <v>82</v>
      </c>
      <c r="BK433" s="154">
        <f>ROUND(I433*H433,2)</f>
        <v>0</v>
      </c>
      <c r="BL433" s="17" t="s">
        <v>727</v>
      </c>
      <c r="BM433" s="153" t="s">
        <v>744</v>
      </c>
    </row>
    <row r="434" spans="1:65" s="2" customFormat="1" ht="6.9" customHeight="1">
      <c r="A434" s="29"/>
      <c r="B434" s="44"/>
      <c r="C434" s="45"/>
      <c r="D434" s="45"/>
      <c r="E434" s="45"/>
      <c r="F434" s="45"/>
      <c r="G434" s="45"/>
      <c r="H434" s="45"/>
      <c r="I434" s="45"/>
      <c r="J434" s="45"/>
      <c r="K434" s="45"/>
      <c r="L434" s="30"/>
      <c r="M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</row>
  </sheetData>
  <autoFilter ref="C135:K433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2"/>
  <sheetViews>
    <sheetView showGridLines="0" workbookViewId="0">
      <selection activeCell="I122" sqref="I12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88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" customHeight="1">
      <c r="B4" s="20"/>
      <c r="D4" s="21" t="s">
        <v>92</v>
      </c>
      <c r="L4" s="20"/>
      <c r="M4" s="91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92" t="str">
        <f>'Rekapitulace stavby'!K6</f>
        <v>Revitalizace vnitrobloku Tyršova</v>
      </c>
      <c r="F7" s="293"/>
      <c r="G7" s="293"/>
      <c r="H7" s="293"/>
      <c r="L7" s="20"/>
    </row>
    <row r="8" spans="1:46" s="2" customFormat="1" ht="12" customHeight="1">
      <c r="A8" s="29"/>
      <c r="B8" s="30"/>
      <c r="C8" s="29"/>
      <c r="D8" s="26" t="s">
        <v>93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69" t="s">
        <v>745</v>
      </c>
      <c r="F9" s="291"/>
      <c r="G9" s="291"/>
      <c r="H9" s="29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11. 6. 2024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85" t="str">
        <f>'Rekapitulace stavby'!E14</f>
        <v xml:space="preserve"> </v>
      </c>
      <c r="F18" s="285"/>
      <c r="G18" s="285"/>
      <c r="H18" s="285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29</v>
      </c>
      <c r="F21" s="29"/>
      <c r="G21" s="29"/>
      <c r="H21" s="29"/>
      <c r="I21" s="26" t="s">
        <v>25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25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87" t="s">
        <v>1</v>
      </c>
      <c r="F27" s="287"/>
      <c r="G27" s="287"/>
      <c r="H27" s="2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34</v>
      </c>
      <c r="E30" s="29"/>
      <c r="F30" s="29"/>
      <c r="G30" s="29"/>
      <c r="H30" s="29"/>
      <c r="I30" s="29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6" t="s">
        <v>38</v>
      </c>
      <c r="E33" s="26" t="s">
        <v>39</v>
      </c>
      <c r="F33" s="97">
        <f>ROUND((SUM(BE118:BE121)),  2)</f>
        <v>0</v>
      </c>
      <c r="G33" s="29"/>
      <c r="H33" s="29"/>
      <c r="I33" s="98">
        <v>0.21</v>
      </c>
      <c r="J33" s="97">
        <f>ROUND(((SUM(BE118:BE121))*I33),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6" t="s">
        <v>40</v>
      </c>
      <c r="F34" s="97">
        <f>ROUND((SUM(BF118:BF121)),  2)</f>
        <v>0</v>
      </c>
      <c r="G34" s="29"/>
      <c r="H34" s="29"/>
      <c r="I34" s="98">
        <v>0.12</v>
      </c>
      <c r="J34" s="97">
        <f>ROUND(((SUM(BF118:BF121))*I34),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6" t="s">
        <v>41</v>
      </c>
      <c r="F35" s="97">
        <f>ROUND((SUM(BG118:BG121)),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6" t="s">
        <v>42</v>
      </c>
      <c r="F36" s="97">
        <f>ROUND((SUM(BH118:BH121)),  2)</f>
        <v>0</v>
      </c>
      <c r="G36" s="29"/>
      <c r="H36" s="29"/>
      <c r="I36" s="98">
        <v>0.12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6" t="s">
        <v>43</v>
      </c>
      <c r="F37" s="97">
        <f>ROUND((SUM(BI118:BI121)),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44</v>
      </c>
      <c r="E39" s="57"/>
      <c r="F39" s="57"/>
      <c r="G39" s="101" t="s">
        <v>45</v>
      </c>
      <c r="H39" s="102" t="s">
        <v>46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29"/>
      <c r="B61" s="30"/>
      <c r="C61" s="29"/>
      <c r="D61" s="42" t="s">
        <v>49</v>
      </c>
      <c r="E61" s="32"/>
      <c r="F61" s="105" t="s">
        <v>50</v>
      </c>
      <c r="G61" s="42" t="s">
        <v>49</v>
      </c>
      <c r="H61" s="32"/>
      <c r="I61" s="32"/>
      <c r="J61" s="106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29"/>
      <c r="B76" s="30"/>
      <c r="C76" s="29"/>
      <c r="D76" s="42" t="s">
        <v>49</v>
      </c>
      <c r="E76" s="32"/>
      <c r="F76" s="105" t="s">
        <v>50</v>
      </c>
      <c r="G76" s="42" t="s">
        <v>49</v>
      </c>
      <c r="H76" s="32"/>
      <c r="I76" s="32"/>
      <c r="J76" s="106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21" t="s">
        <v>95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92" t="str">
        <f>E7</f>
        <v>Revitalizace vnitrobloku Tyršova</v>
      </c>
      <c r="F85" s="293"/>
      <c r="G85" s="293"/>
      <c r="H85" s="29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93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69" t="str">
        <f>E9</f>
        <v>IO-01 - Veřejné osvětlení</v>
      </c>
      <c r="F87" s="291"/>
      <c r="G87" s="291"/>
      <c r="H87" s="29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Benešov</v>
      </c>
      <c r="G89" s="29"/>
      <c r="H89" s="29"/>
      <c r="I89" s="26" t="s">
        <v>20</v>
      </c>
      <c r="J89" s="52" t="str">
        <f>IF(J12="","",J12)</f>
        <v>11. 6. 2024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customHeight="1">
      <c r="A91" s="29"/>
      <c r="B91" s="30"/>
      <c r="C91" s="26" t="s">
        <v>22</v>
      </c>
      <c r="D91" s="29"/>
      <c r="E91" s="29"/>
      <c r="F91" s="24" t="str">
        <f>E15</f>
        <v>Město Benešov</v>
      </c>
      <c r="G91" s="29"/>
      <c r="H91" s="29"/>
      <c r="I91" s="26" t="s">
        <v>28</v>
      </c>
      <c r="J91" s="27" t="str">
        <f>E21</f>
        <v>Sportovní projekty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>F.Pecka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96</v>
      </c>
      <c r="D94" s="99"/>
      <c r="E94" s="99"/>
      <c r="F94" s="99"/>
      <c r="G94" s="99"/>
      <c r="H94" s="99"/>
      <c r="I94" s="99"/>
      <c r="J94" s="108" t="s">
        <v>97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customHeight="1">
      <c r="A96" s="29"/>
      <c r="B96" s="30"/>
      <c r="C96" s="109" t="s">
        <v>98</v>
      </c>
      <c r="D96" s="29"/>
      <c r="E96" s="29"/>
      <c r="F96" s="29"/>
      <c r="G96" s="29"/>
      <c r="H96" s="29"/>
      <c r="I96" s="29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99</v>
      </c>
    </row>
    <row r="97" spans="1:31" s="9" customFormat="1" ht="24.9" customHeight="1">
      <c r="B97" s="110"/>
      <c r="D97" s="111" t="s">
        <v>108</v>
      </c>
      <c r="E97" s="112"/>
      <c r="F97" s="112"/>
      <c r="G97" s="112"/>
      <c r="H97" s="112"/>
      <c r="I97" s="112"/>
      <c r="J97" s="113">
        <f>J119</f>
        <v>0</v>
      </c>
      <c r="L97" s="110"/>
    </row>
    <row r="98" spans="1:31" s="10" customFormat="1" ht="19.95" customHeight="1">
      <c r="B98" s="114"/>
      <c r="D98" s="115" t="s">
        <v>746</v>
      </c>
      <c r="E98" s="116"/>
      <c r="F98" s="116"/>
      <c r="G98" s="116"/>
      <c r="H98" s="116"/>
      <c r="I98" s="116"/>
      <c r="J98" s="117">
        <f>J120</f>
        <v>0</v>
      </c>
      <c r="L98" s="114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" customHeight="1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" customHeight="1">
      <c r="A105" s="29"/>
      <c r="B105" s="30"/>
      <c r="C105" s="21" t="s">
        <v>120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6" t="s">
        <v>14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92" t="str">
        <f>E7</f>
        <v>Revitalizace vnitrobloku Tyršova</v>
      </c>
      <c r="F108" s="293"/>
      <c r="G108" s="293"/>
      <c r="H108" s="293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6" t="s">
        <v>93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69" t="str">
        <f>E9</f>
        <v>IO-01 - Veřejné osvětlení</v>
      </c>
      <c r="F110" s="291"/>
      <c r="G110" s="291"/>
      <c r="H110" s="291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6" t="s">
        <v>18</v>
      </c>
      <c r="D112" s="29"/>
      <c r="E112" s="29"/>
      <c r="F112" s="24" t="str">
        <f>F12</f>
        <v>Benešov</v>
      </c>
      <c r="G112" s="29"/>
      <c r="H112" s="29"/>
      <c r="I112" s="26" t="s">
        <v>20</v>
      </c>
      <c r="J112" s="52" t="str">
        <f>IF(J12="","",J12)</f>
        <v>11. 6. 2024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25.65" customHeight="1">
      <c r="A114" s="29"/>
      <c r="B114" s="30"/>
      <c r="C114" s="26" t="s">
        <v>22</v>
      </c>
      <c r="D114" s="29"/>
      <c r="E114" s="29"/>
      <c r="F114" s="24" t="str">
        <f>E15</f>
        <v>Město Benešov</v>
      </c>
      <c r="G114" s="29"/>
      <c r="H114" s="29"/>
      <c r="I114" s="26" t="s">
        <v>28</v>
      </c>
      <c r="J114" s="27" t="str">
        <f>E21</f>
        <v>Sportovní projekty s.r.o.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15" customHeight="1">
      <c r="A115" s="29"/>
      <c r="B115" s="30"/>
      <c r="C115" s="26" t="s">
        <v>26</v>
      </c>
      <c r="D115" s="29"/>
      <c r="E115" s="29"/>
      <c r="F115" s="24" t="str">
        <f>IF(E18="","",E18)</f>
        <v xml:space="preserve"> </v>
      </c>
      <c r="G115" s="29"/>
      <c r="H115" s="29"/>
      <c r="I115" s="26" t="s">
        <v>31</v>
      </c>
      <c r="J115" s="27" t="str">
        <f>E24</f>
        <v>F.Pecka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18"/>
      <c r="B117" s="119"/>
      <c r="C117" s="120" t="s">
        <v>121</v>
      </c>
      <c r="D117" s="121" t="s">
        <v>59</v>
      </c>
      <c r="E117" s="121" t="s">
        <v>55</v>
      </c>
      <c r="F117" s="121" t="s">
        <v>56</v>
      </c>
      <c r="G117" s="121" t="s">
        <v>122</v>
      </c>
      <c r="H117" s="121" t="s">
        <v>123</v>
      </c>
      <c r="I117" s="121" t="s">
        <v>124</v>
      </c>
      <c r="J117" s="122" t="s">
        <v>97</v>
      </c>
      <c r="K117" s="123" t="s">
        <v>125</v>
      </c>
      <c r="L117" s="124"/>
      <c r="M117" s="59" t="s">
        <v>1</v>
      </c>
      <c r="N117" s="60" t="s">
        <v>38</v>
      </c>
      <c r="O117" s="60" t="s">
        <v>126</v>
      </c>
      <c r="P117" s="60" t="s">
        <v>127</v>
      </c>
      <c r="Q117" s="60" t="s">
        <v>128</v>
      </c>
      <c r="R117" s="60" t="s">
        <v>129</v>
      </c>
      <c r="S117" s="60" t="s">
        <v>130</v>
      </c>
      <c r="T117" s="61" t="s">
        <v>131</v>
      </c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</row>
    <row r="118" spans="1:65" s="2" customFormat="1" ht="22.8" customHeight="1">
      <c r="A118" s="29"/>
      <c r="B118" s="30"/>
      <c r="C118" s="66" t="s">
        <v>132</v>
      </c>
      <c r="D118" s="29"/>
      <c r="E118" s="29"/>
      <c r="F118" s="29"/>
      <c r="G118" s="29"/>
      <c r="H118" s="29"/>
      <c r="I118" s="29"/>
      <c r="J118" s="125">
        <f>BK118</f>
        <v>0</v>
      </c>
      <c r="K118" s="29"/>
      <c r="L118" s="30"/>
      <c r="M118" s="62"/>
      <c r="N118" s="53"/>
      <c r="O118" s="63"/>
      <c r="P118" s="126">
        <f>P119</f>
        <v>0</v>
      </c>
      <c r="Q118" s="63"/>
      <c r="R118" s="126">
        <f>R119</f>
        <v>0</v>
      </c>
      <c r="S118" s="63"/>
      <c r="T118" s="127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73</v>
      </c>
      <c r="AU118" s="17" t="s">
        <v>99</v>
      </c>
      <c r="BK118" s="128">
        <f>BK119</f>
        <v>0</v>
      </c>
    </row>
    <row r="119" spans="1:65" s="12" customFormat="1" ht="25.95" customHeight="1">
      <c r="B119" s="129"/>
      <c r="D119" s="130" t="s">
        <v>73</v>
      </c>
      <c r="E119" s="131" t="s">
        <v>566</v>
      </c>
      <c r="F119" s="131" t="s">
        <v>567</v>
      </c>
      <c r="J119" s="132">
        <f>BK119</f>
        <v>0</v>
      </c>
      <c r="L119" s="129"/>
      <c r="M119" s="133"/>
      <c r="N119" s="134"/>
      <c r="O119" s="134"/>
      <c r="P119" s="135">
        <f>P120</f>
        <v>0</v>
      </c>
      <c r="Q119" s="134"/>
      <c r="R119" s="135">
        <f>R120</f>
        <v>0</v>
      </c>
      <c r="S119" s="134"/>
      <c r="T119" s="136">
        <f>T120</f>
        <v>0</v>
      </c>
      <c r="AR119" s="130" t="s">
        <v>84</v>
      </c>
      <c r="AT119" s="137" t="s">
        <v>73</v>
      </c>
      <c r="AU119" s="137" t="s">
        <v>74</v>
      </c>
      <c r="AY119" s="130" t="s">
        <v>135</v>
      </c>
      <c r="BK119" s="138">
        <f>BK120</f>
        <v>0</v>
      </c>
    </row>
    <row r="120" spans="1:65" s="12" customFormat="1" ht="22.8" customHeight="1">
      <c r="B120" s="129"/>
      <c r="D120" s="130" t="s">
        <v>73</v>
      </c>
      <c r="E120" s="139" t="s">
        <v>747</v>
      </c>
      <c r="F120" s="139" t="s">
        <v>748</v>
      </c>
      <c r="J120" s="140">
        <f>BK120</f>
        <v>0</v>
      </c>
      <c r="L120" s="129"/>
      <c r="M120" s="133"/>
      <c r="N120" s="134"/>
      <c r="O120" s="134"/>
      <c r="P120" s="135">
        <f>P121</f>
        <v>0</v>
      </c>
      <c r="Q120" s="134"/>
      <c r="R120" s="135">
        <f>R121</f>
        <v>0</v>
      </c>
      <c r="S120" s="134"/>
      <c r="T120" s="136">
        <f>T121</f>
        <v>0</v>
      </c>
      <c r="AR120" s="130" t="s">
        <v>84</v>
      </c>
      <c r="AT120" s="137" t="s">
        <v>73</v>
      </c>
      <c r="AU120" s="137" t="s">
        <v>82</v>
      </c>
      <c r="AY120" s="130" t="s">
        <v>135</v>
      </c>
      <c r="BK120" s="138">
        <f>BK121</f>
        <v>0</v>
      </c>
    </row>
    <row r="121" spans="1:65" s="2" customFormat="1" ht="16.5" customHeight="1">
      <c r="A121" s="29"/>
      <c r="B121" s="141"/>
      <c r="C121" s="142" t="s">
        <v>82</v>
      </c>
      <c r="D121" s="142" t="s">
        <v>137</v>
      </c>
      <c r="E121" s="143" t="s">
        <v>749</v>
      </c>
      <c r="F121" s="144" t="s">
        <v>750</v>
      </c>
      <c r="G121" s="145" t="s">
        <v>511</v>
      </c>
      <c r="H121" s="146">
        <v>1</v>
      </c>
      <c r="I121" s="147">
        <f>'IO-01'!G69</f>
        <v>0</v>
      </c>
      <c r="J121" s="147">
        <f>ROUND(I121*H121,2)</f>
        <v>0</v>
      </c>
      <c r="K121" s="148"/>
      <c r="L121" s="30"/>
      <c r="M121" s="186" t="s">
        <v>1</v>
      </c>
      <c r="N121" s="187" t="s">
        <v>39</v>
      </c>
      <c r="O121" s="188">
        <v>0</v>
      </c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3" t="s">
        <v>237</v>
      </c>
      <c r="AT121" s="153" t="s">
        <v>137</v>
      </c>
      <c r="AU121" s="153" t="s">
        <v>84</v>
      </c>
      <c r="AY121" s="17" t="s">
        <v>135</v>
      </c>
      <c r="BE121" s="154">
        <f>IF(N121="základní",J121,0)</f>
        <v>0</v>
      </c>
      <c r="BF121" s="154">
        <f>IF(N121="snížená",J121,0)</f>
        <v>0</v>
      </c>
      <c r="BG121" s="154">
        <f>IF(N121="zákl. přenesená",J121,0)</f>
        <v>0</v>
      </c>
      <c r="BH121" s="154">
        <f>IF(N121="sníž. přenesená",J121,0)</f>
        <v>0</v>
      </c>
      <c r="BI121" s="154">
        <f>IF(N121="nulová",J121,0)</f>
        <v>0</v>
      </c>
      <c r="BJ121" s="17" t="s">
        <v>82</v>
      </c>
      <c r="BK121" s="154">
        <f>ROUND(I121*H121,2)</f>
        <v>0</v>
      </c>
      <c r="BL121" s="17" t="s">
        <v>237</v>
      </c>
      <c r="BM121" s="153" t="s">
        <v>751</v>
      </c>
    </row>
    <row r="122" spans="1:65" s="2" customFormat="1" ht="6.9" customHeight="1">
      <c r="A122" s="29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0"/>
      <c r="M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4771"/>
  <sheetViews>
    <sheetView workbookViewId="0">
      <selection activeCell="O14" sqref="O14"/>
    </sheetView>
  </sheetViews>
  <sheetFormatPr defaultRowHeight="10.199999999999999" outlineLevelRow="1"/>
  <cols>
    <col min="1" max="1" width="4.42578125" style="1" customWidth="1"/>
    <col min="2" max="2" width="16.140625" style="195" customWidth="1"/>
    <col min="3" max="3" width="49.28515625" style="195" customWidth="1"/>
    <col min="4" max="4" width="6.28515625" style="1" customWidth="1"/>
    <col min="5" max="5" width="13.5703125" style="1" customWidth="1"/>
    <col min="6" max="6" width="12.7109375" style="1" customWidth="1"/>
    <col min="7" max="7" width="16.28515625" style="1" customWidth="1"/>
    <col min="8" max="10" width="9.140625" style="1"/>
    <col min="11" max="11" width="15.42578125" style="1" bestFit="1" customWidth="1"/>
    <col min="12" max="12" width="6.28515625" style="1" hidden="1" customWidth="1"/>
    <col min="13" max="13" width="15.42578125" style="1" hidden="1" customWidth="1"/>
    <col min="14" max="14" width="17.5703125" style="190" hidden="1" customWidth="1"/>
    <col min="15" max="15" width="47.140625" style="1" customWidth="1"/>
    <col min="16" max="18" width="9.140625" style="1"/>
    <col min="19" max="19" width="0" style="1" hidden="1" customWidth="1"/>
    <col min="20" max="20" width="9.140625" style="1"/>
    <col min="21" max="31" width="0" style="1" hidden="1" customWidth="1"/>
    <col min="32" max="16384" width="9.140625" style="1"/>
  </cols>
  <sheetData>
    <row r="1" spans="1:50" ht="15.6">
      <c r="A1" s="296" t="s">
        <v>756</v>
      </c>
      <c r="B1" s="296"/>
      <c r="C1" s="296"/>
      <c r="D1" s="296"/>
      <c r="E1" s="296"/>
      <c r="F1" s="296"/>
      <c r="G1" s="296"/>
      <c r="W1" s="1" t="s">
        <v>757</v>
      </c>
    </row>
    <row r="2" spans="1:50">
      <c r="A2" s="191" t="s">
        <v>758</v>
      </c>
      <c r="B2" s="192" t="str">
        <f>[1]Stavba!CisloStavby</f>
        <v>0001</v>
      </c>
      <c r="C2" s="297" t="str">
        <f>[1]Stavba!E2</f>
        <v>AREÁL BENEŠOV</v>
      </c>
      <c r="D2" s="298"/>
      <c r="E2" s="298"/>
      <c r="F2" s="298"/>
      <c r="G2" s="298"/>
      <c r="H2" s="298"/>
      <c r="I2" s="298"/>
      <c r="J2" s="298"/>
      <c r="K2" s="299"/>
    </row>
    <row r="3" spans="1:50">
      <c r="A3" s="191" t="s">
        <v>759</v>
      </c>
      <c r="B3" s="192" t="str">
        <f>cisloobjektu</f>
        <v>24.007</v>
      </c>
      <c r="C3" s="297" t="str">
        <f>[1]Stavba!E3</f>
        <v>IO-01 VEŘEJNÉ OSVĚTLENÍ</v>
      </c>
      <c r="D3" s="298"/>
      <c r="E3" s="298"/>
      <c r="F3" s="298"/>
      <c r="G3" s="298"/>
      <c r="H3" s="298"/>
      <c r="I3" s="298"/>
      <c r="J3" s="298"/>
      <c r="K3" s="299"/>
    </row>
    <row r="4" spans="1:50">
      <c r="A4" s="193" t="s">
        <v>760</v>
      </c>
      <c r="B4" s="194" t="str">
        <f>CisloStavebnihoRozpoctu</f>
        <v>01</v>
      </c>
      <c r="C4" s="300" t="str">
        <f>[1]Stavba!E4</f>
        <v>projektový rozpočet</v>
      </c>
      <c r="D4" s="301"/>
      <c r="E4" s="301"/>
      <c r="F4" s="301"/>
      <c r="G4" s="301"/>
      <c r="H4" s="301"/>
      <c r="I4" s="301"/>
      <c r="J4" s="301"/>
      <c r="K4" s="302"/>
    </row>
    <row r="5" spans="1:50">
      <c r="D5" s="196"/>
    </row>
    <row r="6" spans="1:50" ht="20.399999999999999">
      <c r="A6" s="197" t="s">
        <v>761</v>
      </c>
      <c r="B6" s="198" t="s">
        <v>762</v>
      </c>
      <c r="C6" s="198" t="s">
        <v>763</v>
      </c>
      <c r="D6" s="199" t="s">
        <v>122</v>
      </c>
      <c r="E6" s="197" t="s">
        <v>123</v>
      </c>
      <c r="F6" s="200" t="s">
        <v>764</v>
      </c>
      <c r="G6" s="197" t="s">
        <v>765</v>
      </c>
      <c r="H6" s="201" t="s">
        <v>766</v>
      </c>
      <c r="I6" s="201" t="s">
        <v>767</v>
      </c>
      <c r="J6" s="201" t="s">
        <v>768</v>
      </c>
      <c r="K6" s="201" t="s">
        <v>769</v>
      </c>
      <c r="L6" s="201" t="s">
        <v>38</v>
      </c>
      <c r="M6" s="201" t="s">
        <v>44</v>
      </c>
      <c r="N6" s="201" t="s">
        <v>770</v>
      </c>
    </row>
    <row r="7" spans="1:50">
      <c r="A7" s="202"/>
      <c r="B7" s="203"/>
      <c r="C7" s="203"/>
      <c r="D7" s="204"/>
      <c r="E7" s="205"/>
      <c r="F7" s="206"/>
      <c r="G7" s="206"/>
      <c r="H7" s="206"/>
      <c r="I7" s="206"/>
      <c r="J7" s="206"/>
      <c r="K7" s="206"/>
      <c r="L7" s="206"/>
      <c r="M7" s="206"/>
      <c r="N7" s="207"/>
    </row>
    <row r="8" spans="1:50" ht="13.2">
      <c r="A8" s="208" t="s">
        <v>771</v>
      </c>
      <c r="B8" s="209" t="s">
        <v>772</v>
      </c>
      <c r="C8" s="210" t="s">
        <v>710</v>
      </c>
      <c r="D8" s="211"/>
      <c r="E8" s="212"/>
      <c r="F8" s="213"/>
      <c r="G8" s="213">
        <f>SUMIF(W9:W35,"&lt;&gt;NOR",G9:G35)</f>
        <v>0</v>
      </c>
      <c r="H8" s="213"/>
      <c r="I8" s="213">
        <f>SUM(I9:I35)</f>
        <v>0</v>
      </c>
      <c r="J8" s="213"/>
      <c r="K8" s="214">
        <f>SUM(K9:K35)</f>
        <v>0</v>
      </c>
      <c r="L8" s="215"/>
      <c r="M8" s="215">
        <f>SUM(M9:M35)</f>
        <v>0</v>
      </c>
      <c r="N8" s="216"/>
      <c r="W8" s="1" t="s">
        <v>773</v>
      </c>
    </row>
    <row r="9" spans="1:50" s="2" customFormat="1" ht="20.399999999999999">
      <c r="A9" s="217">
        <v>1</v>
      </c>
      <c r="B9" s="218"/>
      <c r="C9" s="219" t="s">
        <v>774</v>
      </c>
      <c r="D9" s="220" t="s">
        <v>288</v>
      </c>
      <c r="E9" s="221">
        <v>13</v>
      </c>
      <c r="F9" s="222">
        <f t="shared" ref="F9:F35" si="0">H9+J9</f>
        <v>0</v>
      </c>
      <c r="G9" s="222">
        <f t="shared" ref="G9:G35" si="1">ROUND(E9*F9,2)</f>
        <v>0</v>
      </c>
      <c r="H9" s="223"/>
      <c r="I9" s="222">
        <f t="shared" ref="I9:I35" si="2">ROUND(E9*H9,2)</f>
        <v>0</v>
      </c>
      <c r="J9" s="223"/>
      <c r="K9" s="224">
        <f t="shared" ref="K9:K35" si="3">ROUND(E9*J9,2)</f>
        <v>0</v>
      </c>
      <c r="L9" s="225">
        <v>21</v>
      </c>
      <c r="M9" s="225">
        <f t="shared" ref="M9:M35" si="4">G9*(1+L9/100)</f>
        <v>0</v>
      </c>
      <c r="N9" s="226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</row>
    <row r="10" spans="1:50" s="2" customFormat="1">
      <c r="A10" s="217">
        <v>2</v>
      </c>
      <c r="B10" s="228"/>
      <c r="C10" s="229" t="s">
        <v>775</v>
      </c>
      <c r="D10" s="230" t="s">
        <v>288</v>
      </c>
      <c r="E10" s="231">
        <v>3</v>
      </c>
      <c r="F10" s="232">
        <f t="shared" si="0"/>
        <v>0</v>
      </c>
      <c r="G10" s="232">
        <f t="shared" si="1"/>
        <v>0</v>
      </c>
      <c r="H10" s="233"/>
      <c r="I10" s="232">
        <f t="shared" si="2"/>
        <v>0</v>
      </c>
      <c r="J10" s="233"/>
      <c r="K10" s="234">
        <f t="shared" si="3"/>
        <v>0</v>
      </c>
      <c r="L10" s="235">
        <v>21</v>
      </c>
      <c r="M10" s="235">
        <f t="shared" si="4"/>
        <v>0</v>
      </c>
      <c r="N10" s="236"/>
      <c r="O10" s="23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</row>
    <row r="11" spans="1:50" s="2" customFormat="1">
      <c r="A11" s="217">
        <v>3</v>
      </c>
      <c r="B11" s="228"/>
      <c r="C11" s="229" t="s">
        <v>776</v>
      </c>
      <c r="D11" s="230" t="s">
        <v>288</v>
      </c>
      <c r="E11" s="231">
        <v>13</v>
      </c>
      <c r="F11" s="232">
        <f t="shared" si="0"/>
        <v>0</v>
      </c>
      <c r="G11" s="232">
        <f t="shared" si="1"/>
        <v>0</v>
      </c>
      <c r="H11" s="233"/>
      <c r="I11" s="232">
        <f t="shared" si="2"/>
        <v>0</v>
      </c>
      <c r="J11" s="233"/>
      <c r="K11" s="234">
        <f t="shared" si="3"/>
        <v>0</v>
      </c>
      <c r="L11" s="235">
        <v>21</v>
      </c>
      <c r="M11" s="235">
        <f t="shared" si="4"/>
        <v>0</v>
      </c>
      <c r="N11" s="236"/>
      <c r="O11" s="23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</row>
    <row r="12" spans="1:50" s="2" customFormat="1">
      <c r="A12" s="217">
        <v>4</v>
      </c>
      <c r="B12" s="228"/>
      <c r="C12" s="229" t="s">
        <v>777</v>
      </c>
      <c r="D12" s="230" t="s">
        <v>288</v>
      </c>
      <c r="E12" s="231">
        <v>13</v>
      </c>
      <c r="F12" s="232">
        <f t="shared" si="0"/>
        <v>0</v>
      </c>
      <c r="G12" s="232">
        <f t="shared" si="1"/>
        <v>0</v>
      </c>
      <c r="H12" s="233"/>
      <c r="I12" s="232">
        <f t="shared" si="2"/>
        <v>0</v>
      </c>
      <c r="J12" s="233"/>
      <c r="K12" s="234">
        <f t="shared" si="3"/>
        <v>0</v>
      </c>
      <c r="L12" s="235">
        <v>21</v>
      </c>
      <c r="M12" s="235">
        <f t="shared" si="4"/>
        <v>0</v>
      </c>
      <c r="N12" s="236"/>
      <c r="O12" s="23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</row>
    <row r="13" spans="1:50">
      <c r="A13" s="217">
        <v>5</v>
      </c>
      <c r="B13" s="228"/>
      <c r="C13" s="229" t="s">
        <v>778</v>
      </c>
      <c r="D13" s="230" t="s">
        <v>288</v>
      </c>
      <c r="E13" s="231">
        <v>13</v>
      </c>
      <c r="F13" s="232">
        <f t="shared" si="0"/>
        <v>0</v>
      </c>
      <c r="G13" s="232">
        <f t="shared" si="1"/>
        <v>0</v>
      </c>
      <c r="H13" s="233"/>
      <c r="I13" s="232">
        <f t="shared" si="2"/>
        <v>0</v>
      </c>
      <c r="J13" s="233"/>
      <c r="K13" s="234">
        <f t="shared" si="3"/>
        <v>0</v>
      </c>
      <c r="L13" s="235">
        <v>21</v>
      </c>
      <c r="M13" s="235">
        <f t="shared" si="4"/>
        <v>0</v>
      </c>
      <c r="N13" s="236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</row>
    <row r="14" spans="1:50" ht="30.6">
      <c r="A14" s="217">
        <v>6</v>
      </c>
      <c r="B14" s="228"/>
      <c r="C14" s="229" t="s">
        <v>779</v>
      </c>
      <c r="D14" s="220" t="s">
        <v>288</v>
      </c>
      <c r="E14" s="221">
        <v>13</v>
      </c>
      <c r="F14" s="222">
        <f t="shared" si="0"/>
        <v>0</v>
      </c>
      <c r="G14" s="222">
        <f t="shared" si="1"/>
        <v>0</v>
      </c>
      <c r="H14" s="223"/>
      <c r="I14" s="222">
        <f t="shared" si="2"/>
        <v>0</v>
      </c>
      <c r="J14" s="223"/>
      <c r="K14" s="224">
        <f t="shared" si="3"/>
        <v>0</v>
      </c>
      <c r="L14" s="225">
        <v>21</v>
      </c>
      <c r="M14" s="225">
        <f t="shared" si="4"/>
        <v>0</v>
      </c>
      <c r="N14" s="226"/>
      <c r="O14" s="22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</row>
    <row r="15" spans="1:50">
      <c r="A15" s="217">
        <v>7</v>
      </c>
      <c r="B15" s="228"/>
      <c r="C15" s="229" t="s">
        <v>780</v>
      </c>
      <c r="D15" s="230" t="s">
        <v>288</v>
      </c>
      <c r="E15" s="231">
        <v>13</v>
      </c>
      <c r="F15" s="232">
        <f t="shared" si="0"/>
        <v>0</v>
      </c>
      <c r="G15" s="232">
        <f t="shared" si="1"/>
        <v>0</v>
      </c>
      <c r="H15" s="233"/>
      <c r="I15" s="232">
        <f t="shared" si="2"/>
        <v>0</v>
      </c>
      <c r="J15" s="233"/>
      <c r="K15" s="234">
        <f t="shared" si="3"/>
        <v>0</v>
      </c>
      <c r="L15" s="235">
        <v>21</v>
      </c>
      <c r="M15" s="235">
        <f t="shared" si="4"/>
        <v>0</v>
      </c>
      <c r="N15" s="236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</row>
    <row r="16" spans="1:50">
      <c r="A16" s="217">
        <v>8</v>
      </c>
      <c r="B16" s="228"/>
      <c r="C16" s="229" t="s">
        <v>781</v>
      </c>
      <c r="D16" s="230" t="s">
        <v>288</v>
      </c>
      <c r="E16" s="231">
        <v>13</v>
      </c>
      <c r="F16" s="232">
        <f t="shared" si="0"/>
        <v>0</v>
      </c>
      <c r="G16" s="232">
        <f t="shared" si="1"/>
        <v>0</v>
      </c>
      <c r="H16" s="233"/>
      <c r="I16" s="232">
        <f t="shared" si="2"/>
        <v>0</v>
      </c>
      <c r="J16" s="233"/>
      <c r="K16" s="234">
        <f t="shared" si="3"/>
        <v>0</v>
      </c>
      <c r="L16" s="235">
        <v>21</v>
      </c>
      <c r="M16" s="235">
        <f t="shared" si="4"/>
        <v>0</v>
      </c>
      <c r="N16" s="236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</row>
    <row r="17" spans="1:50">
      <c r="A17" s="217">
        <v>9</v>
      </c>
      <c r="B17" s="228"/>
      <c r="C17" s="229" t="s">
        <v>782</v>
      </c>
      <c r="D17" s="230" t="s">
        <v>288</v>
      </c>
      <c r="E17" s="231">
        <v>13</v>
      </c>
      <c r="F17" s="232">
        <f t="shared" si="0"/>
        <v>0</v>
      </c>
      <c r="G17" s="232">
        <f t="shared" si="1"/>
        <v>0</v>
      </c>
      <c r="H17" s="233"/>
      <c r="I17" s="232">
        <f t="shared" si="2"/>
        <v>0</v>
      </c>
      <c r="J17" s="233"/>
      <c r="K17" s="234">
        <f t="shared" si="3"/>
        <v>0</v>
      </c>
      <c r="L17" s="235">
        <v>21</v>
      </c>
      <c r="M17" s="235">
        <f t="shared" si="4"/>
        <v>0</v>
      </c>
      <c r="N17" s="236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</row>
    <row r="18" spans="1:50">
      <c r="A18" s="217">
        <v>10</v>
      </c>
      <c r="B18" s="228"/>
      <c r="C18" s="229" t="s">
        <v>783</v>
      </c>
      <c r="D18" s="230" t="s">
        <v>511</v>
      </c>
      <c r="E18" s="231">
        <v>1</v>
      </c>
      <c r="F18" s="232">
        <f t="shared" si="0"/>
        <v>0</v>
      </c>
      <c r="G18" s="232">
        <f t="shared" si="1"/>
        <v>0</v>
      </c>
      <c r="H18" s="233"/>
      <c r="I18" s="232">
        <f t="shared" si="2"/>
        <v>0</v>
      </c>
      <c r="J18" s="233"/>
      <c r="K18" s="234">
        <f t="shared" si="3"/>
        <v>0</v>
      </c>
      <c r="L18" s="235">
        <v>21</v>
      </c>
      <c r="M18" s="235">
        <f t="shared" si="4"/>
        <v>0</v>
      </c>
      <c r="N18" s="236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</row>
    <row r="19" spans="1:50">
      <c r="A19" s="217">
        <v>11</v>
      </c>
      <c r="B19" s="228"/>
      <c r="C19" s="229" t="s">
        <v>784</v>
      </c>
      <c r="D19" s="230" t="s">
        <v>511</v>
      </c>
      <c r="E19" s="231">
        <v>1</v>
      </c>
      <c r="F19" s="232">
        <f t="shared" si="0"/>
        <v>0</v>
      </c>
      <c r="G19" s="232">
        <f t="shared" si="1"/>
        <v>0</v>
      </c>
      <c r="H19" s="233"/>
      <c r="I19" s="232">
        <f t="shared" si="2"/>
        <v>0</v>
      </c>
      <c r="J19" s="233"/>
      <c r="K19" s="234">
        <f t="shared" si="3"/>
        <v>0</v>
      </c>
      <c r="L19" s="235">
        <v>21</v>
      </c>
      <c r="M19" s="235">
        <f t="shared" si="4"/>
        <v>0</v>
      </c>
      <c r="N19" s="236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</row>
    <row r="20" spans="1:50">
      <c r="A20" s="217">
        <v>12</v>
      </c>
      <c r="B20" s="228" t="s">
        <v>785</v>
      </c>
      <c r="C20" s="229" t="s">
        <v>786</v>
      </c>
      <c r="D20" s="230" t="s">
        <v>288</v>
      </c>
      <c r="E20" s="231">
        <v>80</v>
      </c>
      <c r="F20" s="232">
        <f t="shared" si="0"/>
        <v>0</v>
      </c>
      <c r="G20" s="232">
        <f t="shared" si="1"/>
        <v>0</v>
      </c>
      <c r="H20" s="233"/>
      <c r="I20" s="232">
        <f t="shared" si="2"/>
        <v>0</v>
      </c>
      <c r="J20" s="233"/>
      <c r="K20" s="234">
        <f t="shared" si="3"/>
        <v>0</v>
      </c>
      <c r="L20" s="235">
        <v>21</v>
      </c>
      <c r="M20" s="235">
        <f t="shared" si="4"/>
        <v>0</v>
      </c>
      <c r="N20" s="236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</row>
    <row r="21" spans="1:50">
      <c r="A21" s="217">
        <v>13</v>
      </c>
      <c r="B21" s="228" t="s">
        <v>787</v>
      </c>
      <c r="C21" s="229" t="s">
        <v>788</v>
      </c>
      <c r="D21" s="230" t="s">
        <v>288</v>
      </c>
      <c r="E21" s="231">
        <v>108</v>
      </c>
      <c r="F21" s="232">
        <f t="shared" si="0"/>
        <v>0</v>
      </c>
      <c r="G21" s="232">
        <f t="shared" si="1"/>
        <v>0</v>
      </c>
      <c r="H21" s="233"/>
      <c r="I21" s="232">
        <f t="shared" si="2"/>
        <v>0</v>
      </c>
      <c r="J21" s="233"/>
      <c r="K21" s="234">
        <f t="shared" si="3"/>
        <v>0</v>
      </c>
      <c r="L21" s="235">
        <v>21</v>
      </c>
      <c r="M21" s="235">
        <f t="shared" si="4"/>
        <v>0</v>
      </c>
      <c r="N21" s="236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</row>
    <row r="22" spans="1:50" ht="20.399999999999999">
      <c r="A22" s="217">
        <v>14</v>
      </c>
      <c r="B22" s="228"/>
      <c r="C22" s="229" t="s">
        <v>789</v>
      </c>
      <c r="D22" s="230" t="s">
        <v>165</v>
      </c>
      <c r="E22" s="231">
        <v>320</v>
      </c>
      <c r="F22" s="232">
        <f t="shared" si="0"/>
        <v>0</v>
      </c>
      <c r="G22" s="232">
        <f t="shared" si="1"/>
        <v>0</v>
      </c>
      <c r="H22" s="233"/>
      <c r="I22" s="232">
        <f t="shared" si="2"/>
        <v>0</v>
      </c>
      <c r="J22" s="233"/>
      <c r="K22" s="234">
        <f t="shared" si="3"/>
        <v>0</v>
      </c>
      <c r="L22" s="235">
        <v>21</v>
      </c>
      <c r="M22" s="235">
        <f t="shared" si="4"/>
        <v>0</v>
      </c>
      <c r="N22" s="236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</row>
    <row r="23" spans="1:50" ht="20.399999999999999">
      <c r="A23" s="217">
        <v>15</v>
      </c>
      <c r="B23" s="228"/>
      <c r="C23" s="229" t="s">
        <v>790</v>
      </c>
      <c r="D23" s="230" t="s">
        <v>165</v>
      </c>
      <c r="E23" s="231">
        <v>70</v>
      </c>
      <c r="F23" s="232">
        <f t="shared" si="0"/>
        <v>0</v>
      </c>
      <c r="G23" s="232">
        <f t="shared" si="1"/>
        <v>0</v>
      </c>
      <c r="H23" s="233"/>
      <c r="I23" s="232">
        <f t="shared" si="2"/>
        <v>0</v>
      </c>
      <c r="J23" s="233"/>
      <c r="K23" s="234">
        <f t="shared" si="3"/>
        <v>0</v>
      </c>
      <c r="L23" s="235">
        <v>21</v>
      </c>
      <c r="M23" s="235">
        <f t="shared" si="4"/>
        <v>0</v>
      </c>
      <c r="N23" s="236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</row>
    <row r="24" spans="1:50">
      <c r="A24" s="217">
        <v>16</v>
      </c>
      <c r="B24" s="228" t="s">
        <v>791</v>
      </c>
      <c r="C24" s="229" t="s">
        <v>792</v>
      </c>
      <c r="D24" s="230" t="s">
        <v>288</v>
      </c>
      <c r="E24" s="231">
        <v>30</v>
      </c>
      <c r="F24" s="232">
        <f t="shared" si="0"/>
        <v>0</v>
      </c>
      <c r="G24" s="232">
        <f t="shared" si="1"/>
        <v>0</v>
      </c>
      <c r="H24" s="233"/>
      <c r="I24" s="232">
        <f t="shared" si="2"/>
        <v>0</v>
      </c>
      <c r="J24" s="233"/>
      <c r="K24" s="234">
        <f t="shared" si="3"/>
        <v>0</v>
      </c>
      <c r="L24" s="235">
        <v>21</v>
      </c>
      <c r="M24" s="235">
        <f t="shared" si="4"/>
        <v>0</v>
      </c>
      <c r="N24" s="236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</row>
    <row r="25" spans="1:50" ht="20.399999999999999">
      <c r="A25" s="217">
        <v>17</v>
      </c>
      <c r="B25" s="228" t="s">
        <v>793</v>
      </c>
      <c r="C25" s="229" t="s">
        <v>794</v>
      </c>
      <c r="D25" s="230" t="s">
        <v>165</v>
      </c>
      <c r="E25" s="231">
        <v>300</v>
      </c>
      <c r="F25" s="232">
        <f t="shared" si="0"/>
        <v>0</v>
      </c>
      <c r="G25" s="232">
        <f t="shared" si="1"/>
        <v>0</v>
      </c>
      <c r="H25" s="233"/>
      <c r="I25" s="232">
        <f t="shared" si="2"/>
        <v>0</v>
      </c>
      <c r="J25" s="233"/>
      <c r="K25" s="234">
        <f t="shared" si="3"/>
        <v>0</v>
      </c>
      <c r="L25" s="235">
        <v>21</v>
      </c>
      <c r="M25" s="235">
        <f t="shared" si="4"/>
        <v>0</v>
      </c>
      <c r="N25" s="236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</row>
    <row r="26" spans="1:50" ht="20.399999999999999">
      <c r="A26" s="217">
        <v>18</v>
      </c>
      <c r="B26" s="228" t="s">
        <v>793</v>
      </c>
      <c r="C26" s="229" t="s">
        <v>795</v>
      </c>
      <c r="D26" s="230" t="s">
        <v>165</v>
      </c>
      <c r="E26" s="231">
        <v>30</v>
      </c>
      <c r="F26" s="232">
        <f t="shared" si="0"/>
        <v>0</v>
      </c>
      <c r="G26" s="232">
        <f t="shared" si="1"/>
        <v>0</v>
      </c>
      <c r="H26" s="233"/>
      <c r="I26" s="232">
        <f t="shared" si="2"/>
        <v>0</v>
      </c>
      <c r="J26" s="233"/>
      <c r="K26" s="234">
        <f t="shared" si="3"/>
        <v>0</v>
      </c>
      <c r="L26" s="235">
        <v>21</v>
      </c>
      <c r="M26" s="235">
        <f t="shared" si="4"/>
        <v>0</v>
      </c>
      <c r="N26" s="236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</row>
    <row r="27" spans="1:50" ht="20.399999999999999">
      <c r="A27" s="217">
        <v>19</v>
      </c>
      <c r="B27" s="228" t="s">
        <v>796</v>
      </c>
      <c r="C27" s="229" t="s">
        <v>797</v>
      </c>
      <c r="D27" s="230" t="s">
        <v>165</v>
      </c>
      <c r="E27" s="231">
        <v>250</v>
      </c>
      <c r="F27" s="232">
        <f t="shared" si="0"/>
        <v>0</v>
      </c>
      <c r="G27" s="232">
        <f t="shared" si="1"/>
        <v>0</v>
      </c>
      <c r="H27" s="233"/>
      <c r="I27" s="232">
        <f t="shared" si="2"/>
        <v>0</v>
      </c>
      <c r="J27" s="233"/>
      <c r="K27" s="234">
        <f t="shared" si="3"/>
        <v>0</v>
      </c>
      <c r="L27" s="235">
        <v>21</v>
      </c>
      <c r="M27" s="235">
        <f t="shared" si="4"/>
        <v>0</v>
      </c>
      <c r="N27" s="236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</row>
    <row r="28" spans="1:50">
      <c r="A28" s="217">
        <v>20</v>
      </c>
      <c r="B28" s="228"/>
      <c r="C28" s="229" t="s">
        <v>798</v>
      </c>
      <c r="D28" s="230" t="s">
        <v>259</v>
      </c>
      <c r="E28" s="231">
        <v>240</v>
      </c>
      <c r="F28" s="232">
        <f t="shared" si="0"/>
        <v>0</v>
      </c>
      <c r="G28" s="232">
        <f t="shared" si="1"/>
        <v>0</v>
      </c>
      <c r="H28" s="233"/>
      <c r="I28" s="232">
        <f t="shared" si="2"/>
        <v>0</v>
      </c>
      <c r="J28" s="233"/>
      <c r="K28" s="234">
        <f t="shared" si="3"/>
        <v>0</v>
      </c>
      <c r="L28" s="235">
        <v>21</v>
      </c>
      <c r="M28" s="235">
        <f t="shared" si="4"/>
        <v>0</v>
      </c>
      <c r="N28" s="236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</row>
    <row r="29" spans="1:50">
      <c r="A29" s="217">
        <v>21</v>
      </c>
      <c r="B29" s="228" t="s">
        <v>799</v>
      </c>
      <c r="C29" s="229" t="s">
        <v>800</v>
      </c>
      <c r="D29" s="230" t="s">
        <v>165</v>
      </c>
      <c r="E29" s="231">
        <v>30</v>
      </c>
      <c r="F29" s="232">
        <f t="shared" si="0"/>
        <v>0</v>
      </c>
      <c r="G29" s="232">
        <f t="shared" si="1"/>
        <v>0</v>
      </c>
      <c r="H29" s="233"/>
      <c r="I29" s="232">
        <f t="shared" si="2"/>
        <v>0</v>
      </c>
      <c r="J29" s="233"/>
      <c r="K29" s="234">
        <f t="shared" si="3"/>
        <v>0</v>
      </c>
      <c r="L29" s="235">
        <v>21</v>
      </c>
      <c r="M29" s="235">
        <f t="shared" si="4"/>
        <v>0</v>
      </c>
      <c r="N29" s="236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</row>
    <row r="30" spans="1:50">
      <c r="A30" s="217">
        <v>22</v>
      </c>
      <c r="B30" s="228"/>
      <c r="C30" s="229" t="s">
        <v>801</v>
      </c>
      <c r="D30" s="230" t="s">
        <v>259</v>
      </c>
      <c r="E30" s="231">
        <v>20</v>
      </c>
      <c r="F30" s="232">
        <f t="shared" si="0"/>
        <v>0</v>
      </c>
      <c r="G30" s="232">
        <f t="shared" si="1"/>
        <v>0</v>
      </c>
      <c r="H30" s="233"/>
      <c r="I30" s="232">
        <f t="shared" si="2"/>
        <v>0</v>
      </c>
      <c r="J30" s="233"/>
      <c r="K30" s="234">
        <f t="shared" si="3"/>
        <v>0</v>
      </c>
      <c r="L30" s="235">
        <v>21</v>
      </c>
      <c r="M30" s="235">
        <f t="shared" si="4"/>
        <v>0</v>
      </c>
      <c r="N30" s="236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</row>
    <row r="31" spans="1:50" ht="20.399999999999999">
      <c r="A31" s="217">
        <v>23</v>
      </c>
      <c r="B31" s="228" t="s">
        <v>802</v>
      </c>
      <c r="C31" s="229" t="s">
        <v>803</v>
      </c>
      <c r="D31" s="230" t="s">
        <v>288</v>
      </c>
      <c r="E31" s="231">
        <v>20</v>
      </c>
      <c r="F31" s="232">
        <f t="shared" si="0"/>
        <v>0</v>
      </c>
      <c r="G31" s="232">
        <f t="shared" si="1"/>
        <v>0</v>
      </c>
      <c r="H31" s="233"/>
      <c r="I31" s="232">
        <f t="shared" si="2"/>
        <v>0</v>
      </c>
      <c r="J31" s="233"/>
      <c r="K31" s="234">
        <f t="shared" si="3"/>
        <v>0</v>
      </c>
      <c r="L31" s="235">
        <v>21</v>
      </c>
      <c r="M31" s="235">
        <f t="shared" si="4"/>
        <v>0</v>
      </c>
      <c r="N31" s="236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</row>
    <row r="32" spans="1:50" ht="20.399999999999999">
      <c r="A32" s="217">
        <v>24</v>
      </c>
      <c r="B32" s="228" t="s">
        <v>802</v>
      </c>
      <c r="C32" s="229" t="s">
        <v>804</v>
      </c>
      <c r="D32" s="230" t="s">
        <v>288</v>
      </c>
      <c r="E32" s="231">
        <v>26</v>
      </c>
      <c r="F32" s="232">
        <f t="shared" si="0"/>
        <v>0</v>
      </c>
      <c r="G32" s="232">
        <f t="shared" si="1"/>
        <v>0</v>
      </c>
      <c r="H32" s="233"/>
      <c r="I32" s="232">
        <f t="shared" si="2"/>
        <v>0</v>
      </c>
      <c r="J32" s="233"/>
      <c r="K32" s="234">
        <f t="shared" si="3"/>
        <v>0</v>
      </c>
      <c r="L32" s="235">
        <v>21</v>
      </c>
      <c r="M32" s="235">
        <f t="shared" si="4"/>
        <v>0</v>
      </c>
      <c r="N32" s="236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</row>
    <row r="33" spans="1:60" ht="24.75" customHeight="1" outlineLevel="1">
      <c r="A33" s="217">
        <v>25</v>
      </c>
      <c r="B33" s="228" t="s">
        <v>805</v>
      </c>
      <c r="C33" s="229" t="s">
        <v>806</v>
      </c>
      <c r="D33" s="230" t="s">
        <v>288</v>
      </c>
      <c r="E33" s="231">
        <v>13</v>
      </c>
      <c r="F33" s="232">
        <f t="shared" si="0"/>
        <v>0</v>
      </c>
      <c r="G33" s="232">
        <f t="shared" si="1"/>
        <v>0</v>
      </c>
      <c r="H33" s="233"/>
      <c r="I33" s="232">
        <f t="shared" si="2"/>
        <v>0</v>
      </c>
      <c r="J33" s="233"/>
      <c r="K33" s="234">
        <f t="shared" si="3"/>
        <v>0</v>
      </c>
      <c r="L33" s="235">
        <v>21</v>
      </c>
      <c r="M33" s="235">
        <f t="shared" si="4"/>
        <v>0</v>
      </c>
      <c r="N33" s="236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</row>
    <row r="34" spans="1:60" ht="24.75" customHeight="1" outlineLevel="1">
      <c r="A34" s="217">
        <v>26</v>
      </c>
      <c r="B34" s="228" t="s">
        <v>805</v>
      </c>
      <c r="C34" s="229" t="s">
        <v>807</v>
      </c>
      <c r="D34" s="230" t="s">
        <v>288</v>
      </c>
      <c r="E34" s="231">
        <v>10</v>
      </c>
      <c r="F34" s="232">
        <f t="shared" si="0"/>
        <v>0</v>
      </c>
      <c r="G34" s="232">
        <f t="shared" si="1"/>
        <v>0</v>
      </c>
      <c r="H34" s="233"/>
      <c r="I34" s="232">
        <f t="shared" si="2"/>
        <v>0</v>
      </c>
      <c r="J34" s="233"/>
      <c r="K34" s="234">
        <f t="shared" si="3"/>
        <v>0</v>
      </c>
      <c r="L34" s="235">
        <v>21</v>
      </c>
      <c r="M34" s="235">
        <f t="shared" si="4"/>
        <v>0</v>
      </c>
      <c r="N34" s="236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</row>
    <row r="35" spans="1:60" outlineLevel="1">
      <c r="A35" s="217">
        <v>27</v>
      </c>
      <c r="B35" s="228"/>
      <c r="C35" s="229" t="s">
        <v>808</v>
      </c>
      <c r="D35" s="230" t="s">
        <v>809</v>
      </c>
      <c r="E35" s="231">
        <v>2</v>
      </c>
      <c r="F35" s="232">
        <f t="shared" si="0"/>
        <v>0</v>
      </c>
      <c r="G35" s="232">
        <f t="shared" si="1"/>
        <v>0</v>
      </c>
      <c r="H35" s="233"/>
      <c r="I35" s="232">
        <f t="shared" si="2"/>
        <v>0</v>
      </c>
      <c r="J35" s="233"/>
      <c r="K35" s="234">
        <f t="shared" si="3"/>
        <v>0</v>
      </c>
      <c r="L35" s="235">
        <v>21</v>
      </c>
      <c r="M35" s="235">
        <f t="shared" si="4"/>
        <v>0</v>
      </c>
      <c r="N35" s="236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</row>
    <row r="36" spans="1:60" ht="13.2">
      <c r="A36" s="208" t="s">
        <v>771</v>
      </c>
      <c r="B36" s="209" t="s">
        <v>810</v>
      </c>
      <c r="C36" s="210" t="s">
        <v>811</v>
      </c>
      <c r="D36" s="211"/>
      <c r="E36" s="238"/>
      <c r="F36" s="213"/>
      <c r="G36" s="213">
        <f>SUMIF(W37:W48,"&lt;&gt;NOR",G37:G48)</f>
        <v>0</v>
      </c>
      <c r="H36" s="213"/>
      <c r="I36" s="213">
        <f>SUM(I37:I48)</f>
        <v>0</v>
      </c>
      <c r="J36" s="213"/>
      <c r="K36" s="214">
        <f>SUM(K37:K48)</f>
        <v>0</v>
      </c>
      <c r="L36" s="215"/>
      <c r="M36" s="215">
        <f>SUM(M37:M48)</f>
        <v>0</v>
      </c>
      <c r="N36" s="216"/>
    </row>
    <row r="37" spans="1:60" outlineLevel="1">
      <c r="A37" s="239">
        <v>28.29</v>
      </c>
      <c r="B37" s="228"/>
      <c r="C37" s="229" t="s">
        <v>812</v>
      </c>
      <c r="D37" s="230" t="s">
        <v>175</v>
      </c>
      <c r="E37" s="231">
        <v>6.5</v>
      </c>
      <c r="F37" s="232">
        <f t="shared" ref="F37:F47" si="5">H37+J37</f>
        <v>0</v>
      </c>
      <c r="G37" s="232">
        <f t="shared" ref="G37:G47" si="6">ROUND(E37*F37,2)</f>
        <v>0</v>
      </c>
      <c r="H37" s="233"/>
      <c r="I37" s="232">
        <f t="shared" ref="I37:I47" si="7">ROUND(E37*H37,2)</f>
        <v>0</v>
      </c>
      <c r="J37" s="233"/>
      <c r="K37" s="234">
        <f t="shared" ref="K37:K47" si="8">ROUND(E37*J37,2)</f>
        <v>0</v>
      </c>
      <c r="L37" s="235">
        <v>21</v>
      </c>
      <c r="M37" s="235">
        <f t="shared" ref="M37:M48" si="9">G37*(1+L37/100)</f>
        <v>0</v>
      </c>
      <c r="N37" s="236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</row>
    <row r="38" spans="1:60" outlineLevel="1">
      <c r="A38" s="239">
        <v>29</v>
      </c>
      <c r="B38" s="228"/>
      <c r="C38" s="229" t="s">
        <v>813</v>
      </c>
      <c r="D38" s="230" t="s">
        <v>511</v>
      </c>
      <c r="E38" s="231">
        <v>13</v>
      </c>
      <c r="F38" s="232">
        <f t="shared" si="5"/>
        <v>0</v>
      </c>
      <c r="G38" s="232">
        <f t="shared" si="6"/>
        <v>0</v>
      </c>
      <c r="H38" s="233"/>
      <c r="I38" s="232">
        <f t="shared" si="7"/>
        <v>0</v>
      </c>
      <c r="J38" s="233"/>
      <c r="K38" s="234">
        <f t="shared" si="8"/>
        <v>0</v>
      </c>
      <c r="L38" s="235">
        <v>21</v>
      </c>
      <c r="M38" s="235">
        <f t="shared" si="9"/>
        <v>0</v>
      </c>
      <c r="N38" s="236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</row>
    <row r="39" spans="1:60" outlineLevel="1">
      <c r="A39" s="239">
        <v>29.71</v>
      </c>
      <c r="B39" s="228" t="s">
        <v>814</v>
      </c>
      <c r="C39" s="229" t="s">
        <v>815</v>
      </c>
      <c r="D39" s="230" t="s">
        <v>288</v>
      </c>
      <c r="E39" s="231">
        <v>2</v>
      </c>
      <c r="F39" s="232">
        <f t="shared" si="5"/>
        <v>0</v>
      </c>
      <c r="G39" s="232">
        <f t="shared" si="6"/>
        <v>0</v>
      </c>
      <c r="H39" s="233"/>
      <c r="I39" s="232">
        <f t="shared" si="7"/>
        <v>0</v>
      </c>
      <c r="J39" s="233"/>
      <c r="K39" s="234">
        <f t="shared" si="8"/>
        <v>0</v>
      </c>
      <c r="L39" s="235">
        <v>21</v>
      </c>
      <c r="M39" s="235">
        <f t="shared" si="9"/>
        <v>0</v>
      </c>
      <c r="N39" s="236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</row>
    <row r="40" spans="1:60" outlineLevel="1">
      <c r="A40" s="239">
        <v>30.42</v>
      </c>
      <c r="B40" s="228" t="s">
        <v>816</v>
      </c>
      <c r="C40" s="229" t="s">
        <v>817</v>
      </c>
      <c r="D40" s="230" t="s">
        <v>288</v>
      </c>
      <c r="E40" s="231">
        <v>2</v>
      </c>
      <c r="F40" s="232">
        <f t="shared" si="5"/>
        <v>0</v>
      </c>
      <c r="G40" s="232">
        <f t="shared" si="6"/>
        <v>0</v>
      </c>
      <c r="H40" s="233"/>
      <c r="I40" s="232">
        <f t="shared" si="7"/>
        <v>0</v>
      </c>
      <c r="J40" s="233"/>
      <c r="K40" s="234">
        <f t="shared" si="8"/>
        <v>0</v>
      </c>
      <c r="L40" s="235">
        <v>21</v>
      </c>
      <c r="M40" s="235">
        <f t="shared" si="9"/>
        <v>0</v>
      </c>
      <c r="N40" s="236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</row>
    <row r="41" spans="1:60" ht="20.399999999999999" outlineLevel="1">
      <c r="A41" s="239">
        <v>31.13</v>
      </c>
      <c r="B41" s="228" t="s">
        <v>818</v>
      </c>
      <c r="C41" s="229" t="s">
        <v>819</v>
      </c>
      <c r="D41" s="230" t="s">
        <v>288</v>
      </c>
      <c r="E41" s="231">
        <v>13</v>
      </c>
      <c r="F41" s="232">
        <f t="shared" si="5"/>
        <v>0</v>
      </c>
      <c r="G41" s="232">
        <f t="shared" si="6"/>
        <v>0</v>
      </c>
      <c r="H41" s="233"/>
      <c r="I41" s="232">
        <f t="shared" si="7"/>
        <v>0</v>
      </c>
      <c r="J41" s="233"/>
      <c r="K41" s="234">
        <f t="shared" si="8"/>
        <v>0</v>
      </c>
      <c r="L41" s="235">
        <v>21</v>
      </c>
      <c r="M41" s="235">
        <f t="shared" si="9"/>
        <v>0</v>
      </c>
      <c r="N41" s="236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</row>
    <row r="42" spans="1:60" outlineLevel="1">
      <c r="A42" s="239">
        <v>31.84</v>
      </c>
      <c r="B42" s="228" t="s">
        <v>820</v>
      </c>
      <c r="C42" s="229" t="s">
        <v>821</v>
      </c>
      <c r="D42" s="230" t="s">
        <v>165</v>
      </c>
      <c r="E42" s="231">
        <v>250</v>
      </c>
      <c r="F42" s="232">
        <f t="shared" si="5"/>
        <v>0</v>
      </c>
      <c r="G42" s="232">
        <f t="shared" si="6"/>
        <v>0</v>
      </c>
      <c r="H42" s="233"/>
      <c r="I42" s="232">
        <f t="shared" si="7"/>
        <v>0</v>
      </c>
      <c r="J42" s="233"/>
      <c r="K42" s="234">
        <f t="shared" si="8"/>
        <v>0</v>
      </c>
      <c r="L42" s="235">
        <v>21</v>
      </c>
      <c r="M42" s="235">
        <f t="shared" si="9"/>
        <v>0</v>
      </c>
      <c r="N42" s="236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</row>
    <row r="43" spans="1:60" ht="20.399999999999999" outlineLevel="1">
      <c r="A43" s="239">
        <v>32.549999999999997</v>
      </c>
      <c r="B43" s="228" t="s">
        <v>822</v>
      </c>
      <c r="C43" s="229" t="s">
        <v>823</v>
      </c>
      <c r="D43" s="230" t="s">
        <v>165</v>
      </c>
      <c r="E43" s="231">
        <v>250</v>
      </c>
      <c r="F43" s="232">
        <f t="shared" si="5"/>
        <v>0</v>
      </c>
      <c r="G43" s="232">
        <f t="shared" si="6"/>
        <v>0</v>
      </c>
      <c r="H43" s="233"/>
      <c r="I43" s="232">
        <f t="shared" si="7"/>
        <v>0</v>
      </c>
      <c r="J43" s="233"/>
      <c r="K43" s="234">
        <f t="shared" si="8"/>
        <v>0</v>
      </c>
      <c r="L43" s="235">
        <v>21</v>
      </c>
      <c r="M43" s="235">
        <f t="shared" si="9"/>
        <v>0</v>
      </c>
      <c r="N43" s="236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</row>
    <row r="44" spans="1:60" ht="20.399999999999999" outlineLevel="1">
      <c r="A44" s="239">
        <v>33.26</v>
      </c>
      <c r="B44" s="228" t="s">
        <v>824</v>
      </c>
      <c r="C44" s="229" t="s">
        <v>825</v>
      </c>
      <c r="D44" s="230" t="s">
        <v>165</v>
      </c>
      <c r="E44" s="231">
        <v>250</v>
      </c>
      <c r="F44" s="232">
        <f t="shared" si="5"/>
        <v>0</v>
      </c>
      <c r="G44" s="232">
        <f t="shared" si="6"/>
        <v>0</v>
      </c>
      <c r="H44" s="233"/>
      <c r="I44" s="232">
        <f t="shared" si="7"/>
        <v>0</v>
      </c>
      <c r="J44" s="233"/>
      <c r="K44" s="234">
        <f t="shared" si="8"/>
        <v>0</v>
      </c>
      <c r="L44" s="235">
        <v>21</v>
      </c>
      <c r="M44" s="235">
        <f t="shared" si="9"/>
        <v>0</v>
      </c>
      <c r="N44" s="236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</row>
    <row r="45" spans="1:60" outlineLevel="1">
      <c r="A45" s="239">
        <v>33.97</v>
      </c>
      <c r="B45" s="228" t="s">
        <v>826</v>
      </c>
      <c r="C45" s="229" t="s">
        <v>827</v>
      </c>
      <c r="D45" s="230" t="s">
        <v>165</v>
      </c>
      <c r="E45" s="231">
        <v>250</v>
      </c>
      <c r="F45" s="232">
        <f t="shared" si="5"/>
        <v>0</v>
      </c>
      <c r="G45" s="232">
        <f t="shared" si="6"/>
        <v>0</v>
      </c>
      <c r="H45" s="233"/>
      <c r="I45" s="232">
        <f t="shared" si="7"/>
        <v>0</v>
      </c>
      <c r="J45" s="233"/>
      <c r="K45" s="234">
        <f t="shared" si="8"/>
        <v>0</v>
      </c>
      <c r="L45" s="235">
        <v>21</v>
      </c>
      <c r="M45" s="235">
        <f t="shared" si="9"/>
        <v>0</v>
      </c>
      <c r="N45" s="236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</row>
    <row r="46" spans="1:60" outlineLevel="1">
      <c r="A46" s="239">
        <v>34.68</v>
      </c>
      <c r="B46" s="228"/>
      <c r="C46" s="229" t="s">
        <v>828</v>
      </c>
      <c r="D46" s="230" t="s">
        <v>140</v>
      </c>
      <c r="E46" s="231">
        <v>7</v>
      </c>
      <c r="F46" s="232">
        <f t="shared" si="5"/>
        <v>0</v>
      </c>
      <c r="G46" s="232">
        <f t="shared" si="6"/>
        <v>0</v>
      </c>
      <c r="H46" s="233"/>
      <c r="I46" s="232">
        <f t="shared" si="7"/>
        <v>0</v>
      </c>
      <c r="J46" s="233"/>
      <c r="K46" s="234">
        <f t="shared" si="8"/>
        <v>0</v>
      </c>
      <c r="L46" s="235">
        <v>21</v>
      </c>
      <c r="M46" s="235">
        <f t="shared" si="9"/>
        <v>0</v>
      </c>
      <c r="N46" s="236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</row>
    <row r="47" spans="1:60" outlineLevel="1">
      <c r="A47" s="239">
        <v>35.39</v>
      </c>
      <c r="B47" s="228"/>
      <c r="C47" s="229" t="s">
        <v>829</v>
      </c>
      <c r="D47" s="230" t="s">
        <v>140</v>
      </c>
      <c r="E47" s="231">
        <v>7</v>
      </c>
      <c r="F47" s="232">
        <f t="shared" si="5"/>
        <v>0</v>
      </c>
      <c r="G47" s="232">
        <f t="shared" si="6"/>
        <v>0</v>
      </c>
      <c r="H47" s="233"/>
      <c r="I47" s="232">
        <f t="shared" si="7"/>
        <v>0</v>
      </c>
      <c r="J47" s="233"/>
      <c r="K47" s="234">
        <f t="shared" si="8"/>
        <v>0</v>
      </c>
      <c r="L47" s="235">
        <v>21</v>
      </c>
      <c r="M47" s="235">
        <f t="shared" si="9"/>
        <v>0</v>
      </c>
      <c r="N47" s="236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</row>
    <row r="48" spans="1:60" outlineLevel="1">
      <c r="A48" s="239">
        <v>36.1</v>
      </c>
      <c r="B48" s="228" t="s">
        <v>830</v>
      </c>
      <c r="C48" s="229" t="s">
        <v>831</v>
      </c>
      <c r="D48" s="230" t="s">
        <v>175</v>
      </c>
      <c r="E48" s="240">
        <v>1</v>
      </c>
      <c r="F48" s="232">
        <f>H48+J48</f>
        <v>0</v>
      </c>
      <c r="G48" s="232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5">
        <v>21</v>
      </c>
      <c r="M48" s="235">
        <f t="shared" si="9"/>
        <v>0</v>
      </c>
      <c r="N48" s="241">
        <v>2.5</v>
      </c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</row>
    <row r="49" spans="1:50" ht="13.2">
      <c r="A49" s="208" t="s">
        <v>771</v>
      </c>
      <c r="B49" s="209" t="s">
        <v>832</v>
      </c>
      <c r="C49" s="210" t="s">
        <v>833</v>
      </c>
      <c r="D49" s="211"/>
      <c r="E49" s="238"/>
      <c r="F49" s="213"/>
      <c r="G49" s="213">
        <f>SUMIF(W50:W51,"&lt;&gt;NOR",G50:G51)</f>
        <v>0</v>
      </c>
      <c r="H49" s="213"/>
      <c r="I49" s="213">
        <f>SUM(I50:I51)</f>
        <v>0</v>
      </c>
      <c r="J49" s="213"/>
      <c r="K49" s="214">
        <f>SUM(K50:K51)</f>
        <v>0</v>
      </c>
      <c r="L49" s="215"/>
      <c r="M49" s="215">
        <f>SUM(M50:M51)</f>
        <v>0</v>
      </c>
      <c r="N49" s="216"/>
    </row>
    <row r="50" spans="1:50">
      <c r="A50" s="239">
        <v>37</v>
      </c>
      <c r="B50" s="228" t="s">
        <v>834</v>
      </c>
      <c r="C50" s="229" t="s">
        <v>835</v>
      </c>
      <c r="D50" s="230" t="s">
        <v>233</v>
      </c>
      <c r="E50" s="231">
        <v>9</v>
      </c>
      <c r="F50" s="232">
        <f>H50+J50</f>
        <v>0</v>
      </c>
      <c r="G50" s="232">
        <f>ROUND(E50*F50,2)</f>
        <v>0</v>
      </c>
      <c r="H50" s="233"/>
      <c r="I50" s="232">
        <f>ROUND(E50*H50,2)</f>
        <v>0</v>
      </c>
      <c r="J50" s="233"/>
      <c r="K50" s="234">
        <f>ROUND(E50*J50,2)</f>
        <v>0</v>
      </c>
      <c r="L50" s="235">
        <v>21</v>
      </c>
      <c r="M50" s="235">
        <f>G50*(1+L50/100)</f>
        <v>0</v>
      </c>
      <c r="N50" s="236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</row>
    <row r="51" spans="1:50">
      <c r="A51" s="239">
        <v>38</v>
      </c>
      <c r="B51" s="228" t="s">
        <v>836</v>
      </c>
      <c r="C51" s="229" t="s">
        <v>837</v>
      </c>
      <c r="D51" s="230" t="s">
        <v>233</v>
      </c>
      <c r="E51" s="231">
        <v>9</v>
      </c>
      <c r="F51" s="232">
        <f>H51+J51</f>
        <v>0</v>
      </c>
      <c r="G51" s="232">
        <f>ROUND(E51*F51,2)</f>
        <v>0</v>
      </c>
      <c r="H51" s="233"/>
      <c r="I51" s="232">
        <f>ROUND(E51*H51,2)</f>
        <v>0</v>
      </c>
      <c r="J51" s="233"/>
      <c r="K51" s="234">
        <f>ROUND(E51*J51,2)</f>
        <v>0</v>
      </c>
      <c r="L51" s="235">
        <v>21</v>
      </c>
      <c r="M51" s="235">
        <f>G51*(1+L51/100)</f>
        <v>0</v>
      </c>
      <c r="N51" s="236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</row>
    <row r="52" spans="1:50" ht="13.2">
      <c r="A52" s="208" t="s">
        <v>771</v>
      </c>
      <c r="B52" s="209" t="s">
        <v>838</v>
      </c>
      <c r="C52" s="210" t="s">
        <v>839</v>
      </c>
      <c r="D52" s="211"/>
      <c r="E52" s="238"/>
      <c r="F52" s="213"/>
      <c r="G52" s="213">
        <f>SUMIF(W53:W59,"&lt;&gt;NOR",G53:G59)</f>
        <v>0</v>
      </c>
      <c r="H52" s="213"/>
      <c r="I52" s="213">
        <f>SUM(I53:I59)</f>
        <v>0</v>
      </c>
      <c r="J52" s="213"/>
      <c r="K52" s="214">
        <f>SUM(K53:K59)</f>
        <v>0</v>
      </c>
      <c r="L52" s="215"/>
      <c r="M52" s="215">
        <f>SUM(M53:M59)</f>
        <v>0</v>
      </c>
      <c r="N52" s="216"/>
      <c r="W52" s="1" t="s">
        <v>773</v>
      </c>
    </row>
    <row r="53" spans="1:50">
      <c r="A53" s="239">
        <v>39</v>
      </c>
      <c r="B53" s="228" t="s">
        <v>840</v>
      </c>
      <c r="C53" s="229" t="s">
        <v>841</v>
      </c>
      <c r="D53" s="230" t="s">
        <v>842</v>
      </c>
      <c r="E53" s="231">
        <v>1</v>
      </c>
      <c r="F53" s="232">
        <f t="shared" ref="F53:F59" si="10">H53+J53</f>
        <v>0</v>
      </c>
      <c r="G53" s="232">
        <f t="shared" ref="G53:G59" si="11">ROUND(E53*F53,2)</f>
        <v>0</v>
      </c>
      <c r="H53" s="233"/>
      <c r="I53" s="232">
        <f t="shared" ref="I53:I59" si="12">ROUND(E53*H53,2)</f>
        <v>0</v>
      </c>
      <c r="J53" s="233"/>
      <c r="K53" s="234">
        <f t="shared" ref="K53:K59" si="13">ROUND(E53*J53,2)</f>
        <v>0</v>
      </c>
      <c r="L53" s="235">
        <v>21</v>
      </c>
      <c r="M53" s="235">
        <f t="shared" ref="M53:M59" si="14">G53*(1+L53/100)</f>
        <v>0</v>
      </c>
      <c r="N53" s="236"/>
      <c r="O53" s="237"/>
      <c r="P53" s="237"/>
      <c r="Q53" s="237"/>
      <c r="R53" s="237"/>
      <c r="S53" s="237"/>
      <c r="T53" s="237"/>
      <c r="U53" s="237"/>
      <c r="V53" s="237"/>
      <c r="W53" s="237" t="s">
        <v>843</v>
      </c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</row>
    <row r="54" spans="1:50">
      <c r="A54" s="239">
        <v>40</v>
      </c>
      <c r="B54" s="228" t="s">
        <v>844</v>
      </c>
      <c r="C54" s="229" t="s">
        <v>730</v>
      </c>
      <c r="D54" s="230" t="s">
        <v>842</v>
      </c>
      <c r="E54" s="231">
        <v>1</v>
      </c>
      <c r="F54" s="232">
        <f t="shared" si="10"/>
        <v>0</v>
      </c>
      <c r="G54" s="232">
        <f t="shared" si="11"/>
        <v>0</v>
      </c>
      <c r="H54" s="233"/>
      <c r="I54" s="232">
        <f t="shared" si="12"/>
        <v>0</v>
      </c>
      <c r="J54" s="233"/>
      <c r="K54" s="234">
        <f t="shared" si="13"/>
        <v>0</v>
      </c>
      <c r="L54" s="235">
        <v>21</v>
      </c>
      <c r="M54" s="235">
        <f t="shared" si="14"/>
        <v>0</v>
      </c>
      <c r="N54" s="236"/>
      <c r="O54" s="237"/>
      <c r="P54" s="237"/>
      <c r="Q54" s="237"/>
      <c r="R54" s="237"/>
      <c r="S54" s="237"/>
      <c r="T54" s="237"/>
      <c r="U54" s="237"/>
      <c r="V54" s="237"/>
      <c r="W54" s="237" t="s">
        <v>843</v>
      </c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</row>
    <row r="55" spans="1:50">
      <c r="A55" s="239">
        <v>41</v>
      </c>
      <c r="B55" s="228" t="s">
        <v>845</v>
      </c>
      <c r="C55" s="229" t="s">
        <v>846</v>
      </c>
      <c r="D55" s="230" t="s">
        <v>842</v>
      </c>
      <c r="E55" s="231">
        <v>1</v>
      </c>
      <c r="F55" s="232">
        <f t="shared" si="10"/>
        <v>0</v>
      </c>
      <c r="G55" s="232">
        <f t="shared" si="11"/>
        <v>0</v>
      </c>
      <c r="H55" s="233"/>
      <c r="I55" s="232">
        <f t="shared" si="12"/>
        <v>0</v>
      </c>
      <c r="J55" s="233"/>
      <c r="K55" s="234">
        <f t="shared" si="13"/>
        <v>0</v>
      </c>
      <c r="L55" s="235">
        <v>21</v>
      </c>
      <c r="M55" s="235">
        <f t="shared" si="14"/>
        <v>0</v>
      </c>
      <c r="N55" s="236"/>
      <c r="O55" s="237"/>
      <c r="P55" s="237"/>
      <c r="Q55" s="237"/>
      <c r="R55" s="237"/>
      <c r="S55" s="237"/>
      <c r="T55" s="237"/>
      <c r="U55" s="237"/>
      <c r="V55" s="237"/>
      <c r="W55" s="237" t="s">
        <v>843</v>
      </c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</row>
    <row r="56" spans="1:50">
      <c r="A56" s="239">
        <v>42</v>
      </c>
      <c r="B56" s="228" t="s">
        <v>847</v>
      </c>
      <c r="C56" s="229" t="s">
        <v>848</v>
      </c>
      <c r="D56" s="230" t="s">
        <v>849</v>
      </c>
      <c r="E56" s="231">
        <v>1</v>
      </c>
      <c r="F56" s="232">
        <f t="shared" si="10"/>
        <v>0</v>
      </c>
      <c r="G56" s="232">
        <f t="shared" si="11"/>
        <v>0</v>
      </c>
      <c r="H56" s="233"/>
      <c r="I56" s="232">
        <f t="shared" si="12"/>
        <v>0</v>
      </c>
      <c r="J56" s="233"/>
      <c r="K56" s="234">
        <f t="shared" si="13"/>
        <v>0</v>
      </c>
      <c r="L56" s="235">
        <v>21</v>
      </c>
      <c r="M56" s="235">
        <f t="shared" si="14"/>
        <v>0</v>
      </c>
      <c r="N56" s="236"/>
      <c r="O56" s="237"/>
      <c r="P56" s="237"/>
      <c r="Q56" s="237"/>
      <c r="R56" s="237"/>
      <c r="S56" s="237"/>
      <c r="T56" s="237"/>
      <c r="U56" s="237"/>
      <c r="V56" s="237"/>
      <c r="W56" s="237" t="s">
        <v>850</v>
      </c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</row>
    <row r="57" spans="1:50">
      <c r="A57" s="239">
        <v>43</v>
      </c>
      <c r="B57" s="228"/>
      <c r="C57" s="229" t="s">
        <v>851</v>
      </c>
      <c r="D57" s="230" t="s">
        <v>594</v>
      </c>
      <c r="E57" s="231">
        <v>1</v>
      </c>
      <c r="F57" s="232">
        <f>H57+J57</f>
        <v>0</v>
      </c>
      <c r="G57" s="232">
        <f>ROUND(E57*F57,2)</f>
        <v>0</v>
      </c>
      <c r="H57" s="233"/>
      <c r="I57" s="232">
        <f t="shared" si="12"/>
        <v>0</v>
      </c>
      <c r="J57" s="233"/>
      <c r="K57" s="234">
        <f t="shared" si="13"/>
        <v>0</v>
      </c>
      <c r="L57" s="235">
        <v>21</v>
      </c>
      <c r="M57" s="235">
        <f t="shared" si="14"/>
        <v>0</v>
      </c>
      <c r="N57" s="236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</row>
    <row r="58" spans="1:50">
      <c r="A58" s="239">
        <v>44</v>
      </c>
      <c r="B58" s="228"/>
      <c r="C58" s="229" t="s">
        <v>852</v>
      </c>
      <c r="D58" s="230" t="s">
        <v>594</v>
      </c>
      <c r="E58" s="231">
        <v>1</v>
      </c>
      <c r="F58" s="232">
        <f t="shared" ref="F58" si="15">H58+J58</f>
        <v>0</v>
      </c>
      <c r="G58" s="232">
        <f t="shared" ref="G58" si="16">ROUND(E58*F58,2)</f>
        <v>0</v>
      </c>
      <c r="H58" s="233"/>
      <c r="I58" s="232">
        <f t="shared" si="12"/>
        <v>0</v>
      </c>
      <c r="J58" s="233"/>
      <c r="K58" s="234">
        <f t="shared" si="13"/>
        <v>0</v>
      </c>
      <c r="L58" s="235">
        <v>21</v>
      </c>
      <c r="M58" s="235">
        <f t="shared" si="14"/>
        <v>0</v>
      </c>
      <c r="N58" s="236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</row>
    <row r="59" spans="1:50">
      <c r="A59" s="239">
        <v>45</v>
      </c>
      <c r="B59" s="228" t="s">
        <v>853</v>
      </c>
      <c r="C59" s="229" t="s">
        <v>854</v>
      </c>
      <c r="D59" s="230" t="s">
        <v>594</v>
      </c>
      <c r="E59" s="231">
        <v>1</v>
      </c>
      <c r="F59" s="232">
        <f t="shared" si="10"/>
        <v>0</v>
      </c>
      <c r="G59" s="232">
        <f t="shared" si="11"/>
        <v>0</v>
      </c>
      <c r="H59" s="233"/>
      <c r="I59" s="232">
        <f t="shared" si="12"/>
        <v>0</v>
      </c>
      <c r="J59" s="233"/>
      <c r="K59" s="234">
        <f t="shared" si="13"/>
        <v>0</v>
      </c>
      <c r="L59" s="235">
        <v>21</v>
      </c>
      <c r="M59" s="235">
        <f t="shared" si="14"/>
        <v>0</v>
      </c>
      <c r="N59" s="236"/>
      <c r="O59" s="237"/>
      <c r="P59" s="237"/>
      <c r="Q59" s="237"/>
      <c r="R59" s="237"/>
      <c r="S59" s="237"/>
      <c r="T59" s="237"/>
      <c r="U59" s="237"/>
      <c r="V59" s="237" t="s">
        <v>843</v>
      </c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</row>
    <row r="60" spans="1:50" ht="13.2">
      <c r="A60" s="208" t="s">
        <v>771</v>
      </c>
      <c r="B60" s="209" t="s">
        <v>855</v>
      </c>
      <c r="C60" s="210" t="s">
        <v>740</v>
      </c>
      <c r="D60" s="211"/>
      <c r="E60" s="238"/>
      <c r="F60" s="213"/>
      <c r="G60" s="213">
        <f>SUMIF(W61:W67,"&lt;&gt;NOR",G61:G67)</f>
        <v>0</v>
      </c>
      <c r="H60" s="213"/>
      <c r="I60" s="213">
        <f>SUM(I61:I67)</f>
        <v>0</v>
      </c>
      <c r="J60" s="213"/>
      <c r="K60" s="214">
        <f>SUM(K61:K67)</f>
        <v>0</v>
      </c>
      <c r="L60" s="215"/>
      <c r="M60" s="215">
        <f>SUM(M61:M67)</f>
        <v>0</v>
      </c>
      <c r="N60" s="216"/>
      <c r="W60" s="1" t="s">
        <v>773</v>
      </c>
    </row>
    <row r="61" spans="1:50">
      <c r="A61" s="239">
        <v>46</v>
      </c>
      <c r="B61" s="228" t="s">
        <v>856</v>
      </c>
      <c r="C61" s="229" t="s">
        <v>857</v>
      </c>
      <c r="D61" s="230" t="s">
        <v>842</v>
      </c>
      <c r="E61" s="231">
        <v>1</v>
      </c>
      <c r="F61" s="232">
        <f t="shared" ref="F61:F67" si="17">H61+J61</f>
        <v>0</v>
      </c>
      <c r="G61" s="232">
        <f t="shared" ref="G61:G67" si="18">ROUND(E61*F61,2)</f>
        <v>0</v>
      </c>
      <c r="H61" s="233"/>
      <c r="I61" s="232">
        <f t="shared" ref="I61:I67" si="19">ROUND(E61*H61,2)</f>
        <v>0</v>
      </c>
      <c r="J61" s="233"/>
      <c r="K61" s="234">
        <f t="shared" ref="K61:K67" si="20">ROUND(E61*J61,2)</f>
        <v>0</v>
      </c>
      <c r="L61" s="235">
        <v>21</v>
      </c>
      <c r="M61" s="235">
        <f t="shared" ref="M61:M67" si="21">G61*(1+L61/100)</f>
        <v>0</v>
      </c>
      <c r="N61" s="236"/>
      <c r="O61" s="237"/>
      <c r="P61" s="237"/>
      <c r="Q61" s="237"/>
      <c r="R61" s="237"/>
      <c r="S61" s="237"/>
      <c r="T61" s="237"/>
      <c r="U61" s="237"/>
      <c r="V61" s="237"/>
      <c r="W61" s="237" t="s">
        <v>843</v>
      </c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</row>
    <row r="62" spans="1:50">
      <c r="A62" s="239">
        <v>47</v>
      </c>
      <c r="B62" s="228" t="s">
        <v>858</v>
      </c>
      <c r="C62" s="229" t="s">
        <v>859</v>
      </c>
      <c r="D62" s="230" t="s">
        <v>842</v>
      </c>
      <c r="E62" s="231">
        <v>1</v>
      </c>
      <c r="F62" s="232">
        <f t="shared" si="17"/>
        <v>0</v>
      </c>
      <c r="G62" s="232">
        <f t="shared" si="18"/>
        <v>0</v>
      </c>
      <c r="H62" s="233"/>
      <c r="I62" s="232">
        <f t="shared" si="19"/>
        <v>0</v>
      </c>
      <c r="J62" s="233"/>
      <c r="K62" s="234">
        <f t="shared" si="20"/>
        <v>0</v>
      </c>
      <c r="L62" s="235">
        <v>21</v>
      </c>
      <c r="M62" s="235">
        <f t="shared" si="21"/>
        <v>0</v>
      </c>
      <c r="N62" s="236"/>
      <c r="O62" s="237"/>
      <c r="P62" s="237"/>
      <c r="Q62" s="237"/>
      <c r="R62" s="237"/>
      <c r="S62" s="237"/>
      <c r="T62" s="237"/>
      <c r="U62" s="237"/>
      <c r="V62" s="237"/>
      <c r="W62" s="237" t="s">
        <v>843</v>
      </c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</row>
    <row r="63" spans="1:50">
      <c r="A63" s="239">
        <v>48</v>
      </c>
      <c r="B63" s="228"/>
      <c r="C63" s="229" t="s">
        <v>860</v>
      </c>
      <c r="D63" s="230" t="s">
        <v>726</v>
      </c>
      <c r="E63" s="231">
        <v>32</v>
      </c>
      <c r="F63" s="232">
        <f t="shared" si="17"/>
        <v>0</v>
      </c>
      <c r="G63" s="232">
        <f t="shared" si="18"/>
        <v>0</v>
      </c>
      <c r="H63" s="233"/>
      <c r="I63" s="232">
        <f t="shared" si="19"/>
        <v>0</v>
      </c>
      <c r="J63" s="233"/>
      <c r="K63" s="234">
        <f t="shared" si="20"/>
        <v>0</v>
      </c>
      <c r="L63" s="235">
        <v>21</v>
      </c>
      <c r="M63" s="235">
        <f t="shared" si="21"/>
        <v>0</v>
      </c>
      <c r="N63" s="236"/>
      <c r="O63" s="237"/>
      <c r="P63" s="237"/>
      <c r="Q63" s="237"/>
      <c r="R63" s="237"/>
      <c r="S63" s="237"/>
      <c r="T63" s="237"/>
      <c r="U63" s="237"/>
      <c r="V63" s="237"/>
      <c r="W63" s="237" t="s">
        <v>843</v>
      </c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</row>
    <row r="64" spans="1:50">
      <c r="A64" s="239">
        <v>49</v>
      </c>
      <c r="B64" s="228" t="s">
        <v>861</v>
      </c>
      <c r="C64" s="229" t="s">
        <v>862</v>
      </c>
      <c r="D64" s="230" t="s">
        <v>726</v>
      </c>
      <c r="E64" s="231">
        <v>12</v>
      </c>
      <c r="F64" s="232">
        <f t="shared" si="17"/>
        <v>0</v>
      </c>
      <c r="G64" s="232">
        <f t="shared" si="18"/>
        <v>0</v>
      </c>
      <c r="H64" s="233"/>
      <c r="I64" s="232">
        <f t="shared" si="19"/>
        <v>0</v>
      </c>
      <c r="J64" s="233"/>
      <c r="K64" s="234">
        <f t="shared" si="20"/>
        <v>0</v>
      </c>
      <c r="L64" s="235">
        <v>21</v>
      </c>
      <c r="M64" s="235">
        <f t="shared" si="21"/>
        <v>0</v>
      </c>
      <c r="N64" s="236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</row>
    <row r="65" spans="1:50">
      <c r="A65" s="239">
        <v>50</v>
      </c>
      <c r="B65" s="228"/>
      <c r="C65" s="229" t="s">
        <v>863</v>
      </c>
      <c r="D65" s="230" t="s">
        <v>726</v>
      </c>
      <c r="E65" s="231">
        <v>4</v>
      </c>
      <c r="F65" s="232">
        <f t="shared" si="17"/>
        <v>0</v>
      </c>
      <c r="G65" s="232">
        <f t="shared" si="18"/>
        <v>0</v>
      </c>
      <c r="H65" s="233"/>
      <c r="I65" s="232">
        <f t="shared" si="19"/>
        <v>0</v>
      </c>
      <c r="J65" s="233"/>
      <c r="K65" s="234">
        <f t="shared" si="20"/>
        <v>0</v>
      </c>
      <c r="L65" s="235">
        <v>21</v>
      </c>
      <c r="M65" s="235">
        <f t="shared" si="21"/>
        <v>0</v>
      </c>
      <c r="N65" s="236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</row>
    <row r="66" spans="1:50">
      <c r="A66" s="239">
        <v>51</v>
      </c>
      <c r="B66" s="228" t="s">
        <v>864</v>
      </c>
      <c r="C66" s="229" t="s">
        <v>865</v>
      </c>
      <c r="D66" s="230" t="s">
        <v>842</v>
      </c>
      <c r="E66" s="231">
        <v>1</v>
      </c>
      <c r="F66" s="232">
        <f t="shared" si="17"/>
        <v>0</v>
      </c>
      <c r="G66" s="232">
        <f t="shared" si="18"/>
        <v>0</v>
      </c>
      <c r="H66" s="233"/>
      <c r="I66" s="232">
        <f t="shared" si="19"/>
        <v>0</v>
      </c>
      <c r="J66" s="233"/>
      <c r="K66" s="234">
        <f t="shared" si="20"/>
        <v>0</v>
      </c>
      <c r="L66" s="235">
        <v>21</v>
      </c>
      <c r="M66" s="235">
        <f t="shared" si="21"/>
        <v>0</v>
      </c>
      <c r="N66" s="236"/>
      <c r="O66" s="237"/>
      <c r="P66" s="237"/>
      <c r="Q66" s="237"/>
      <c r="R66" s="237"/>
      <c r="S66" s="237"/>
      <c r="T66" s="237"/>
      <c r="U66" s="237"/>
      <c r="V66" s="237"/>
      <c r="W66" s="237" t="s">
        <v>843</v>
      </c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</row>
    <row r="67" spans="1:50">
      <c r="A67" s="242">
        <v>52</v>
      </c>
      <c r="B67" s="243" t="s">
        <v>866</v>
      </c>
      <c r="C67" s="244" t="s">
        <v>867</v>
      </c>
      <c r="D67" s="245" t="s">
        <v>842</v>
      </c>
      <c r="E67" s="246">
        <v>1</v>
      </c>
      <c r="F67" s="247">
        <f t="shared" si="17"/>
        <v>0</v>
      </c>
      <c r="G67" s="247">
        <f t="shared" si="18"/>
        <v>0</v>
      </c>
      <c r="H67" s="248"/>
      <c r="I67" s="247">
        <f t="shared" si="19"/>
        <v>0</v>
      </c>
      <c r="J67" s="248"/>
      <c r="K67" s="249">
        <f t="shared" si="20"/>
        <v>0</v>
      </c>
      <c r="L67" s="235">
        <v>21</v>
      </c>
      <c r="M67" s="235">
        <f t="shared" si="21"/>
        <v>0</v>
      </c>
      <c r="N67" s="236"/>
      <c r="O67" s="237"/>
      <c r="P67" s="237"/>
      <c r="Q67" s="237"/>
      <c r="R67" s="237"/>
      <c r="S67" s="237"/>
      <c r="T67" s="237"/>
      <c r="U67" s="237"/>
      <c r="V67" s="237"/>
      <c r="W67" s="237" t="s">
        <v>843</v>
      </c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</row>
    <row r="68" spans="1:50">
      <c r="D68" s="196"/>
    </row>
    <row r="69" spans="1:50" ht="12">
      <c r="A69" s="303" t="s">
        <v>765</v>
      </c>
      <c r="B69" s="304"/>
      <c r="C69" s="304"/>
      <c r="D69" s="304"/>
      <c r="E69" s="304"/>
      <c r="F69" s="305"/>
      <c r="G69" s="250">
        <f>G8+G36+G49+G52+G60</f>
        <v>0</v>
      </c>
      <c r="H69" s="251"/>
      <c r="I69" s="251"/>
      <c r="J69" s="251"/>
      <c r="K69" s="251"/>
    </row>
    <row r="70" spans="1:50" ht="12">
      <c r="A70" s="251"/>
      <c r="B70" s="252"/>
      <c r="C70" s="252"/>
      <c r="D70" s="253"/>
      <c r="E70" s="251"/>
      <c r="F70" s="251"/>
      <c r="G70" s="254"/>
      <c r="H70" s="251"/>
      <c r="I70" s="251"/>
      <c r="J70" s="251"/>
      <c r="K70" s="251"/>
    </row>
    <row r="71" spans="1:50" ht="12">
      <c r="A71" s="306" t="s">
        <v>868</v>
      </c>
      <c r="B71" s="306"/>
      <c r="C71" s="307"/>
      <c r="D71" s="255"/>
      <c r="E71" s="256"/>
      <c r="F71" s="256"/>
      <c r="G71" s="256"/>
      <c r="H71" s="256"/>
      <c r="I71" s="256"/>
      <c r="J71" s="256"/>
      <c r="K71" s="256"/>
    </row>
    <row r="72" spans="1:50">
      <c r="A72" s="294" t="s">
        <v>869</v>
      </c>
      <c r="B72" s="295"/>
      <c r="C72" s="295"/>
      <c r="D72" s="295"/>
      <c r="E72" s="295"/>
      <c r="F72" s="295"/>
      <c r="G72" s="295"/>
      <c r="H72" s="295"/>
      <c r="I72" s="295"/>
      <c r="J72" s="295"/>
      <c r="K72" s="295"/>
    </row>
    <row r="73" spans="1:50">
      <c r="A73" s="295"/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pans="1:50">
      <c r="A74" s="295"/>
      <c r="B74" s="295"/>
      <c r="C74" s="295"/>
      <c r="D74" s="295"/>
      <c r="E74" s="295"/>
      <c r="F74" s="295"/>
      <c r="G74" s="295"/>
      <c r="H74" s="295"/>
      <c r="I74" s="295"/>
      <c r="J74" s="295"/>
      <c r="K74" s="295"/>
    </row>
    <row r="75" spans="1:50">
      <c r="A75" s="295"/>
      <c r="B75" s="295"/>
      <c r="C75" s="295"/>
      <c r="D75" s="295"/>
      <c r="E75" s="295"/>
      <c r="F75" s="295"/>
      <c r="G75" s="295"/>
      <c r="H75" s="295"/>
      <c r="I75" s="295"/>
      <c r="J75" s="295"/>
      <c r="K75" s="295"/>
    </row>
    <row r="76" spans="1:50">
      <c r="A76" s="295"/>
      <c r="B76" s="295"/>
      <c r="C76" s="295"/>
      <c r="D76" s="295"/>
      <c r="E76" s="295"/>
      <c r="F76" s="295"/>
      <c r="G76" s="295"/>
      <c r="H76" s="295"/>
      <c r="I76" s="295"/>
      <c r="J76" s="295"/>
      <c r="K76" s="295"/>
    </row>
    <row r="77" spans="1:50">
      <c r="A77" s="295"/>
      <c r="B77" s="295"/>
      <c r="C77" s="295"/>
      <c r="D77" s="295"/>
      <c r="E77" s="295"/>
      <c r="F77" s="295"/>
      <c r="G77" s="295"/>
      <c r="H77" s="295"/>
      <c r="I77" s="295"/>
      <c r="J77" s="295"/>
      <c r="K77" s="295"/>
    </row>
    <row r="78" spans="1:50">
      <c r="A78" s="295"/>
      <c r="B78" s="295"/>
      <c r="C78" s="295"/>
      <c r="D78" s="295"/>
      <c r="E78" s="295"/>
      <c r="F78" s="295"/>
      <c r="G78" s="295"/>
      <c r="H78" s="295"/>
      <c r="I78" s="295"/>
      <c r="J78" s="295"/>
      <c r="K78" s="295"/>
    </row>
    <row r="79" spans="1:50">
      <c r="A79" s="295"/>
      <c r="B79" s="295"/>
      <c r="C79" s="295"/>
      <c r="D79" s="295"/>
      <c r="E79" s="295"/>
      <c r="F79" s="295"/>
      <c r="G79" s="295"/>
      <c r="H79" s="295"/>
      <c r="I79" s="295"/>
      <c r="J79" s="295"/>
      <c r="K79" s="295"/>
    </row>
    <row r="80" spans="1:50">
      <c r="A80" s="295"/>
      <c r="B80" s="295"/>
      <c r="C80" s="295"/>
      <c r="D80" s="295"/>
      <c r="E80" s="295"/>
      <c r="F80" s="295"/>
      <c r="G80" s="295"/>
      <c r="H80" s="295"/>
      <c r="I80" s="295"/>
      <c r="J80" s="295"/>
      <c r="K80" s="295"/>
    </row>
    <row r="81" spans="1:11">
      <c r="A81" s="295"/>
      <c r="B81" s="295"/>
      <c r="C81" s="295"/>
      <c r="D81" s="295"/>
      <c r="E81" s="295"/>
      <c r="F81" s="295"/>
      <c r="G81" s="295"/>
      <c r="H81" s="295"/>
      <c r="I81" s="295"/>
      <c r="J81" s="295"/>
      <c r="K81" s="295"/>
    </row>
    <row r="82" spans="1:11">
      <c r="A82" s="295"/>
      <c r="B82" s="295"/>
      <c r="C82" s="295"/>
      <c r="D82" s="295"/>
      <c r="E82" s="295"/>
      <c r="F82" s="295"/>
      <c r="G82" s="295"/>
      <c r="H82" s="295"/>
      <c r="I82" s="295"/>
      <c r="J82" s="295"/>
      <c r="K82" s="295"/>
    </row>
    <row r="83" spans="1:11">
      <c r="A83" s="295"/>
      <c r="B83" s="295"/>
      <c r="C83" s="295"/>
      <c r="D83" s="295"/>
      <c r="E83" s="295"/>
      <c r="F83" s="295"/>
      <c r="G83" s="295"/>
      <c r="H83" s="295"/>
      <c r="I83" s="295"/>
      <c r="J83" s="295"/>
      <c r="K83" s="295"/>
    </row>
    <row r="84" spans="1:11">
      <c r="D84" s="196"/>
    </row>
    <row r="85" spans="1:11">
      <c r="D85" s="196"/>
    </row>
    <row r="86" spans="1:11">
      <c r="D86" s="196"/>
    </row>
    <row r="87" spans="1:11">
      <c r="D87" s="196"/>
    </row>
    <row r="88" spans="1:11">
      <c r="D88" s="196"/>
    </row>
    <row r="89" spans="1:11">
      <c r="D89" s="196"/>
    </row>
    <row r="90" spans="1:11">
      <c r="D90" s="196"/>
    </row>
    <row r="91" spans="1:11">
      <c r="D91" s="196"/>
    </row>
    <row r="92" spans="1:11">
      <c r="D92" s="196"/>
    </row>
    <row r="93" spans="1:11">
      <c r="D93" s="196"/>
    </row>
    <row r="94" spans="1:11">
      <c r="D94" s="196"/>
    </row>
    <row r="95" spans="1:11">
      <c r="D95" s="196"/>
    </row>
    <row r="96" spans="1:11">
      <c r="D96" s="196"/>
    </row>
    <row r="97" spans="4:4">
      <c r="D97" s="196"/>
    </row>
    <row r="98" spans="4:4">
      <c r="D98" s="196"/>
    </row>
    <row r="99" spans="4:4">
      <c r="D99" s="196"/>
    </row>
    <row r="100" spans="4:4">
      <c r="D100" s="196"/>
    </row>
    <row r="101" spans="4:4">
      <c r="D101" s="196"/>
    </row>
    <row r="102" spans="4:4">
      <c r="D102" s="196"/>
    </row>
    <row r="103" spans="4:4">
      <c r="D103" s="196"/>
    </row>
    <row r="104" spans="4:4">
      <c r="D104" s="196"/>
    </row>
    <row r="105" spans="4:4">
      <c r="D105" s="196"/>
    </row>
    <row r="106" spans="4:4">
      <c r="D106" s="196"/>
    </row>
    <row r="107" spans="4:4">
      <c r="D107" s="196"/>
    </row>
    <row r="108" spans="4:4">
      <c r="D108" s="196"/>
    </row>
    <row r="109" spans="4:4">
      <c r="D109" s="196"/>
    </row>
    <row r="110" spans="4:4">
      <c r="D110" s="196"/>
    </row>
    <row r="111" spans="4:4">
      <c r="D111" s="196"/>
    </row>
    <row r="112" spans="4:4">
      <c r="D112" s="196"/>
    </row>
    <row r="113" spans="4:4">
      <c r="D113" s="196"/>
    </row>
    <row r="114" spans="4:4">
      <c r="D114" s="196"/>
    </row>
    <row r="115" spans="4:4">
      <c r="D115" s="196"/>
    </row>
    <row r="116" spans="4:4">
      <c r="D116" s="196"/>
    </row>
    <row r="117" spans="4:4">
      <c r="D117" s="196"/>
    </row>
    <row r="118" spans="4:4">
      <c r="D118" s="196"/>
    </row>
    <row r="119" spans="4:4">
      <c r="D119" s="196"/>
    </row>
    <row r="120" spans="4:4">
      <c r="D120" s="196"/>
    </row>
    <row r="121" spans="4:4">
      <c r="D121" s="196"/>
    </row>
    <row r="122" spans="4:4">
      <c r="D122" s="196"/>
    </row>
    <row r="123" spans="4:4">
      <c r="D123" s="196"/>
    </row>
    <row r="124" spans="4:4">
      <c r="D124" s="196"/>
    </row>
    <row r="125" spans="4:4">
      <c r="D125" s="196"/>
    </row>
    <row r="126" spans="4:4">
      <c r="D126" s="196"/>
    </row>
    <row r="127" spans="4:4">
      <c r="D127" s="196"/>
    </row>
    <row r="128" spans="4:4">
      <c r="D128" s="196"/>
    </row>
    <row r="129" spans="4:4">
      <c r="D129" s="196"/>
    </row>
    <row r="130" spans="4:4">
      <c r="D130" s="196"/>
    </row>
    <row r="131" spans="4:4">
      <c r="D131" s="196"/>
    </row>
    <row r="132" spans="4:4">
      <c r="D132" s="196"/>
    </row>
    <row r="133" spans="4:4">
      <c r="D133" s="196"/>
    </row>
    <row r="134" spans="4:4">
      <c r="D134" s="196"/>
    </row>
    <row r="135" spans="4:4">
      <c r="D135" s="196"/>
    </row>
    <row r="136" spans="4:4">
      <c r="D136" s="196"/>
    </row>
    <row r="137" spans="4:4">
      <c r="D137" s="196"/>
    </row>
    <row r="138" spans="4:4">
      <c r="D138" s="196"/>
    </row>
    <row r="139" spans="4:4">
      <c r="D139" s="196"/>
    </row>
    <row r="140" spans="4:4">
      <c r="D140" s="196"/>
    </row>
    <row r="141" spans="4:4">
      <c r="D141" s="196"/>
    </row>
    <row r="142" spans="4:4">
      <c r="D142" s="196"/>
    </row>
    <row r="143" spans="4:4">
      <c r="D143" s="196"/>
    </row>
    <row r="144" spans="4:4">
      <c r="D144" s="196"/>
    </row>
    <row r="145" spans="4:4">
      <c r="D145" s="196"/>
    </row>
    <row r="146" spans="4:4">
      <c r="D146" s="196"/>
    </row>
    <row r="147" spans="4:4">
      <c r="D147" s="196"/>
    </row>
    <row r="148" spans="4:4">
      <c r="D148" s="196"/>
    </row>
    <row r="149" spans="4:4">
      <c r="D149" s="196"/>
    </row>
    <row r="150" spans="4:4">
      <c r="D150" s="196"/>
    </row>
    <row r="151" spans="4:4">
      <c r="D151" s="196"/>
    </row>
    <row r="152" spans="4:4">
      <c r="D152" s="196"/>
    </row>
    <row r="153" spans="4:4">
      <c r="D153" s="196"/>
    </row>
    <row r="154" spans="4:4">
      <c r="D154" s="196"/>
    </row>
    <row r="155" spans="4:4">
      <c r="D155" s="196"/>
    </row>
    <row r="156" spans="4:4">
      <c r="D156" s="196"/>
    </row>
    <row r="157" spans="4:4">
      <c r="D157" s="196"/>
    </row>
    <row r="158" spans="4:4">
      <c r="D158" s="196"/>
    </row>
    <row r="159" spans="4:4">
      <c r="D159" s="196"/>
    </row>
    <row r="160" spans="4:4">
      <c r="D160" s="196"/>
    </row>
    <row r="161" spans="4:4">
      <c r="D161" s="196"/>
    </row>
    <row r="162" spans="4:4">
      <c r="D162" s="196"/>
    </row>
    <row r="163" spans="4:4">
      <c r="D163" s="196"/>
    </row>
    <row r="164" spans="4:4">
      <c r="D164" s="196"/>
    </row>
    <row r="165" spans="4:4">
      <c r="D165" s="196"/>
    </row>
    <row r="166" spans="4:4">
      <c r="D166" s="196"/>
    </row>
    <row r="167" spans="4:4">
      <c r="D167" s="196"/>
    </row>
    <row r="168" spans="4:4">
      <c r="D168" s="196"/>
    </row>
    <row r="169" spans="4:4">
      <c r="D169" s="196"/>
    </row>
    <row r="170" spans="4:4">
      <c r="D170" s="196"/>
    </row>
    <row r="171" spans="4:4">
      <c r="D171" s="196"/>
    </row>
    <row r="172" spans="4:4">
      <c r="D172" s="196"/>
    </row>
    <row r="173" spans="4:4">
      <c r="D173" s="196"/>
    </row>
    <row r="174" spans="4:4">
      <c r="D174" s="196"/>
    </row>
    <row r="175" spans="4:4">
      <c r="D175" s="196"/>
    </row>
    <row r="176" spans="4:4">
      <c r="D176" s="196"/>
    </row>
    <row r="177" spans="4:4">
      <c r="D177" s="196"/>
    </row>
    <row r="178" spans="4:4">
      <c r="D178" s="196"/>
    </row>
    <row r="179" spans="4:4">
      <c r="D179" s="196"/>
    </row>
    <row r="180" spans="4:4">
      <c r="D180" s="196"/>
    </row>
    <row r="181" spans="4:4">
      <c r="D181" s="196"/>
    </row>
    <row r="182" spans="4:4">
      <c r="D182" s="196"/>
    </row>
    <row r="183" spans="4:4">
      <c r="D183" s="196"/>
    </row>
    <row r="184" spans="4:4">
      <c r="D184" s="196"/>
    </row>
    <row r="185" spans="4:4">
      <c r="D185" s="196"/>
    </row>
    <row r="186" spans="4:4">
      <c r="D186" s="196"/>
    </row>
    <row r="187" spans="4:4">
      <c r="D187" s="196"/>
    </row>
    <row r="188" spans="4:4">
      <c r="D188" s="196"/>
    </row>
    <row r="189" spans="4:4">
      <c r="D189" s="196"/>
    </row>
    <row r="190" spans="4:4">
      <c r="D190" s="196"/>
    </row>
    <row r="191" spans="4:4">
      <c r="D191" s="196"/>
    </row>
    <row r="192" spans="4:4">
      <c r="D192" s="196"/>
    </row>
    <row r="193" spans="4:4">
      <c r="D193" s="196"/>
    </row>
    <row r="194" spans="4:4">
      <c r="D194" s="196"/>
    </row>
    <row r="195" spans="4:4">
      <c r="D195" s="196"/>
    </row>
    <row r="196" spans="4:4">
      <c r="D196" s="196"/>
    </row>
    <row r="197" spans="4:4">
      <c r="D197" s="196"/>
    </row>
    <row r="198" spans="4:4">
      <c r="D198" s="196"/>
    </row>
    <row r="199" spans="4:4">
      <c r="D199" s="196"/>
    </row>
    <row r="200" spans="4:4">
      <c r="D200" s="196"/>
    </row>
    <row r="201" spans="4:4">
      <c r="D201" s="196"/>
    </row>
    <row r="202" spans="4:4">
      <c r="D202" s="196"/>
    </row>
    <row r="203" spans="4:4">
      <c r="D203" s="196"/>
    </row>
    <row r="204" spans="4:4">
      <c r="D204" s="196"/>
    </row>
    <row r="205" spans="4:4">
      <c r="D205" s="196"/>
    </row>
    <row r="206" spans="4:4">
      <c r="D206" s="196"/>
    </row>
    <row r="207" spans="4:4">
      <c r="D207" s="196"/>
    </row>
    <row r="208" spans="4:4">
      <c r="D208" s="196"/>
    </row>
    <row r="209" spans="4:4">
      <c r="D209" s="196"/>
    </row>
    <row r="210" spans="4:4">
      <c r="D210" s="196"/>
    </row>
    <row r="211" spans="4:4">
      <c r="D211" s="196"/>
    </row>
    <row r="212" spans="4:4">
      <c r="D212" s="196"/>
    </row>
    <row r="213" spans="4:4">
      <c r="D213" s="196"/>
    </row>
    <row r="214" spans="4:4">
      <c r="D214" s="196"/>
    </row>
    <row r="215" spans="4:4">
      <c r="D215" s="196"/>
    </row>
    <row r="216" spans="4:4">
      <c r="D216" s="196"/>
    </row>
    <row r="217" spans="4:4">
      <c r="D217" s="196"/>
    </row>
    <row r="218" spans="4:4">
      <c r="D218" s="196"/>
    </row>
    <row r="219" spans="4:4">
      <c r="D219" s="196"/>
    </row>
    <row r="220" spans="4:4">
      <c r="D220" s="196"/>
    </row>
    <row r="221" spans="4:4">
      <c r="D221" s="196"/>
    </row>
    <row r="222" spans="4:4">
      <c r="D222" s="196"/>
    </row>
    <row r="223" spans="4:4">
      <c r="D223" s="196"/>
    </row>
    <row r="224" spans="4:4">
      <c r="D224" s="196"/>
    </row>
    <row r="225" spans="4:4">
      <c r="D225" s="196"/>
    </row>
    <row r="226" spans="4:4">
      <c r="D226" s="196"/>
    </row>
    <row r="227" spans="4:4">
      <c r="D227" s="196"/>
    </row>
    <row r="228" spans="4:4">
      <c r="D228" s="196"/>
    </row>
    <row r="229" spans="4:4">
      <c r="D229" s="196"/>
    </row>
    <row r="230" spans="4:4">
      <c r="D230" s="196"/>
    </row>
    <row r="231" spans="4:4">
      <c r="D231" s="196"/>
    </row>
    <row r="232" spans="4:4">
      <c r="D232" s="196"/>
    </row>
    <row r="233" spans="4:4">
      <c r="D233" s="196"/>
    </row>
    <row r="234" spans="4:4">
      <c r="D234" s="196"/>
    </row>
    <row r="235" spans="4:4">
      <c r="D235" s="196"/>
    </row>
    <row r="236" spans="4:4">
      <c r="D236" s="196"/>
    </row>
    <row r="237" spans="4:4">
      <c r="D237" s="196"/>
    </row>
    <row r="238" spans="4:4">
      <c r="D238" s="196"/>
    </row>
    <row r="239" spans="4:4">
      <c r="D239" s="196"/>
    </row>
    <row r="240" spans="4:4">
      <c r="D240" s="196"/>
    </row>
    <row r="241" spans="4:4">
      <c r="D241" s="196"/>
    </row>
    <row r="242" spans="4:4">
      <c r="D242" s="196"/>
    </row>
    <row r="243" spans="4:4">
      <c r="D243" s="196"/>
    </row>
    <row r="244" spans="4:4">
      <c r="D244" s="196"/>
    </row>
    <row r="245" spans="4:4">
      <c r="D245" s="196"/>
    </row>
    <row r="246" spans="4:4">
      <c r="D246" s="196"/>
    </row>
    <row r="247" spans="4:4">
      <c r="D247" s="196"/>
    </row>
    <row r="248" spans="4:4">
      <c r="D248" s="196"/>
    </row>
    <row r="249" spans="4:4">
      <c r="D249" s="196"/>
    </row>
    <row r="250" spans="4:4">
      <c r="D250" s="196"/>
    </row>
    <row r="251" spans="4:4">
      <c r="D251" s="196"/>
    </row>
    <row r="252" spans="4:4">
      <c r="D252" s="196"/>
    </row>
    <row r="253" spans="4:4">
      <c r="D253" s="196"/>
    </row>
    <row r="254" spans="4:4">
      <c r="D254" s="196"/>
    </row>
    <row r="255" spans="4:4">
      <c r="D255" s="196"/>
    </row>
    <row r="256" spans="4:4">
      <c r="D256" s="196"/>
    </row>
    <row r="257" spans="4:4">
      <c r="D257" s="196"/>
    </row>
    <row r="258" spans="4:4">
      <c r="D258" s="196"/>
    </row>
    <row r="259" spans="4:4">
      <c r="D259" s="196"/>
    </row>
    <row r="260" spans="4:4">
      <c r="D260" s="196"/>
    </row>
    <row r="261" spans="4:4">
      <c r="D261" s="196"/>
    </row>
    <row r="262" spans="4:4">
      <c r="D262" s="196"/>
    </row>
    <row r="263" spans="4:4">
      <c r="D263" s="196"/>
    </row>
    <row r="264" spans="4:4">
      <c r="D264" s="196"/>
    </row>
    <row r="265" spans="4:4">
      <c r="D265" s="196"/>
    </row>
    <row r="266" spans="4:4">
      <c r="D266" s="196"/>
    </row>
    <row r="267" spans="4:4">
      <c r="D267" s="196"/>
    </row>
    <row r="268" spans="4:4">
      <c r="D268" s="196"/>
    </row>
    <row r="269" spans="4:4">
      <c r="D269" s="196"/>
    </row>
    <row r="270" spans="4:4">
      <c r="D270" s="196"/>
    </row>
    <row r="271" spans="4:4">
      <c r="D271" s="196"/>
    </row>
    <row r="272" spans="4:4">
      <c r="D272" s="196"/>
    </row>
    <row r="273" spans="4:4">
      <c r="D273" s="196"/>
    </row>
    <row r="274" spans="4:4">
      <c r="D274" s="196"/>
    </row>
    <row r="275" spans="4:4">
      <c r="D275" s="196"/>
    </row>
    <row r="276" spans="4:4">
      <c r="D276" s="196"/>
    </row>
    <row r="277" spans="4:4">
      <c r="D277" s="196"/>
    </row>
    <row r="278" spans="4:4">
      <c r="D278" s="196"/>
    </row>
    <row r="279" spans="4:4">
      <c r="D279" s="196"/>
    </row>
    <row r="280" spans="4:4">
      <c r="D280" s="196"/>
    </row>
    <row r="281" spans="4:4">
      <c r="D281" s="196"/>
    </row>
    <row r="282" spans="4:4">
      <c r="D282" s="196"/>
    </row>
    <row r="283" spans="4:4">
      <c r="D283" s="196"/>
    </row>
    <row r="284" spans="4:4">
      <c r="D284" s="196"/>
    </row>
    <row r="285" spans="4:4">
      <c r="D285" s="196"/>
    </row>
    <row r="286" spans="4:4">
      <c r="D286" s="196"/>
    </row>
    <row r="287" spans="4:4">
      <c r="D287" s="196"/>
    </row>
    <row r="288" spans="4:4">
      <c r="D288" s="196"/>
    </row>
    <row r="289" spans="4:4">
      <c r="D289" s="196"/>
    </row>
    <row r="290" spans="4:4">
      <c r="D290" s="196"/>
    </row>
    <row r="291" spans="4:4">
      <c r="D291" s="196"/>
    </row>
    <row r="292" spans="4:4">
      <c r="D292" s="196"/>
    </row>
    <row r="293" spans="4:4">
      <c r="D293" s="196"/>
    </row>
    <row r="294" spans="4:4">
      <c r="D294" s="196"/>
    </row>
    <row r="295" spans="4:4">
      <c r="D295" s="196"/>
    </row>
    <row r="296" spans="4:4">
      <c r="D296" s="196"/>
    </row>
    <row r="297" spans="4:4">
      <c r="D297" s="196"/>
    </row>
    <row r="298" spans="4:4">
      <c r="D298" s="196"/>
    </row>
    <row r="299" spans="4:4">
      <c r="D299" s="196"/>
    </row>
    <row r="300" spans="4:4">
      <c r="D300" s="196"/>
    </row>
    <row r="301" spans="4:4">
      <c r="D301" s="196"/>
    </row>
    <row r="302" spans="4:4">
      <c r="D302" s="196"/>
    </row>
    <row r="303" spans="4:4">
      <c r="D303" s="196"/>
    </row>
    <row r="304" spans="4:4">
      <c r="D304" s="196"/>
    </row>
    <row r="305" spans="4:4">
      <c r="D305" s="196"/>
    </row>
    <row r="306" spans="4:4">
      <c r="D306" s="196"/>
    </row>
    <row r="307" spans="4:4">
      <c r="D307" s="196"/>
    </row>
    <row r="308" spans="4:4">
      <c r="D308" s="196"/>
    </row>
    <row r="309" spans="4:4">
      <c r="D309" s="196"/>
    </row>
    <row r="310" spans="4:4">
      <c r="D310" s="196"/>
    </row>
    <row r="311" spans="4:4">
      <c r="D311" s="196"/>
    </row>
    <row r="312" spans="4:4">
      <c r="D312" s="196"/>
    </row>
    <row r="313" spans="4:4">
      <c r="D313" s="196"/>
    </row>
    <row r="314" spans="4:4">
      <c r="D314" s="196"/>
    </row>
    <row r="315" spans="4:4">
      <c r="D315" s="196"/>
    </row>
    <row r="316" spans="4:4">
      <c r="D316" s="196"/>
    </row>
    <row r="317" spans="4:4">
      <c r="D317" s="196"/>
    </row>
    <row r="318" spans="4:4">
      <c r="D318" s="196"/>
    </row>
    <row r="319" spans="4:4">
      <c r="D319" s="196"/>
    </row>
    <row r="320" spans="4:4">
      <c r="D320" s="196"/>
    </row>
    <row r="321" spans="4:4">
      <c r="D321" s="196"/>
    </row>
    <row r="322" spans="4:4">
      <c r="D322" s="196"/>
    </row>
    <row r="323" spans="4:4">
      <c r="D323" s="196"/>
    </row>
    <row r="324" spans="4:4">
      <c r="D324" s="196"/>
    </row>
    <row r="325" spans="4:4">
      <c r="D325" s="196"/>
    </row>
    <row r="326" spans="4:4">
      <c r="D326" s="196"/>
    </row>
    <row r="327" spans="4:4">
      <c r="D327" s="196"/>
    </row>
    <row r="328" spans="4:4">
      <c r="D328" s="196"/>
    </row>
    <row r="329" spans="4:4">
      <c r="D329" s="196"/>
    </row>
    <row r="330" spans="4:4">
      <c r="D330" s="196"/>
    </row>
    <row r="331" spans="4:4">
      <c r="D331" s="196"/>
    </row>
    <row r="332" spans="4:4">
      <c r="D332" s="196"/>
    </row>
    <row r="333" spans="4:4">
      <c r="D333" s="196"/>
    </row>
    <row r="334" spans="4:4">
      <c r="D334" s="196"/>
    </row>
    <row r="335" spans="4:4">
      <c r="D335" s="196"/>
    </row>
    <row r="336" spans="4:4">
      <c r="D336" s="196"/>
    </row>
    <row r="337" spans="4:4">
      <c r="D337" s="196"/>
    </row>
    <row r="338" spans="4:4">
      <c r="D338" s="196"/>
    </row>
    <row r="339" spans="4:4">
      <c r="D339" s="196"/>
    </row>
    <row r="340" spans="4:4">
      <c r="D340" s="196"/>
    </row>
    <row r="341" spans="4:4">
      <c r="D341" s="196"/>
    </row>
    <row r="342" spans="4:4">
      <c r="D342" s="196"/>
    </row>
    <row r="343" spans="4:4">
      <c r="D343" s="196"/>
    </row>
    <row r="344" spans="4:4">
      <c r="D344" s="196"/>
    </row>
    <row r="345" spans="4:4">
      <c r="D345" s="196"/>
    </row>
    <row r="346" spans="4:4">
      <c r="D346" s="196"/>
    </row>
    <row r="347" spans="4:4">
      <c r="D347" s="196"/>
    </row>
    <row r="348" spans="4:4">
      <c r="D348" s="196"/>
    </row>
    <row r="349" spans="4:4">
      <c r="D349" s="196"/>
    </row>
    <row r="350" spans="4:4">
      <c r="D350" s="196"/>
    </row>
    <row r="351" spans="4:4">
      <c r="D351" s="196"/>
    </row>
    <row r="352" spans="4:4">
      <c r="D352" s="196"/>
    </row>
    <row r="353" spans="4:4">
      <c r="D353" s="196"/>
    </row>
    <row r="354" spans="4:4">
      <c r="D354" s="196"/>
    </row>
    <row r="355" spans="4:4">
      <c r="D355" s="196"/>
    </row>
    <row r="356" spans="4:4">
      <c r="D356" s="196"/>
    </row>
    <row r="357" spans="4:4">
      <c r="D357" s="196"/>
    </row>
    <row r="358" spans="4:4">
      <c r="D358" s="196"/>
    </row>
    <row r="359" spans="4:4">
      <c r="D359" s="196"/>
    </row>
    <row r="360" spans="4:4">
      <c r="D360" s="196"/>
    </row>
    <row r="361" spans="4:4">
      <c r="D361" s="196"/>
    </row>
    <row r="362" spans="4:4">
      <c r="D362" s="196"/>
    </row>
    <row r="363" spans="4:4">
      <c r="D363" s="196"/>
    </row>
    <row r="364" spans="4:4">
      <c r="D364" s="196"/>
    </row>
    <row r="365" spans="4:4">
      <c r="D365" s="196"/>
    </row>
    <row r="366" spans="4:4">
      <c r="D366" s="196"/>
    </row>
    <row r="367" spans="4:4">
      <c r="D367" s="196"/>
    </row>
    <row r="368" spans="4:4">
      <c r="D368" s="196"/>
    </row>
    <row r="369" spans="4:4">
      <c r="D369" s="196"/>
    </row>
    <row r="370" spans="4:4">
      <c r="D370" s="196"/>
    </row>
    <row r="371" spans="4:4">
      <c r="D371" s="196"/>
    </row>
    <row r="372" spans="4:4">
      <c r="D372" s="196"/>
    </row>
    <row r="373" spans="4:4">
      <c r="D373" s="196"/>
    </row>
    <row r="374" spans="4:4">
      <c r="D374" s="196"/>
    </row>
    <row r="375" spans="4:4">
      <c r="D375" s="196"/>
    </row>
    <row r="376" spans="4:4">
      <c r="D376" s="196"/>
    </row>
    <row r="377" spans="4:4">
      <c r="D377" s="196"/>
    </row>
    <row r="378" spans="4:4">
      <c r="D378" s="196"/>
    </row>
    <row r="379" spans="4:4">
      <c r="D379" s="196"/>
    </row>
    <row r="380" spans="4:4">
      <c r="D380" s="196"/>
    </row>
    <row r="381" spans="4:4">
      <c r="D381" s="196"/>
    </row>
    <row r="382" spans="4:4">
      <c r="D382" s="196"/>
    </row>
    <row r="383" spans="4:4">
      <c r="D383" s="196"/>
    </row>
    <row r="384" spans="4:4">
      <c r="D384" s="196"/>
    </row>
    <row r="385" spans="4:4">
      <c r="D385" s="196"/>
    </row>
    <row r="386" spans="4:4">
      <c r="D386" s="196"/>
    </row>
    <row r="387" spans="4:4">
      <c r="D387" s="196"/>
    </row>
    <row r="388" spans="4:4">
      <c r="D388" s="196"/>
    </row>
    <row r="389" spans="4:4">
      <c r="D389" s="196"/>
    </row>
    <row r="390" spans="4:4">
      <c r="D390" s="196"/>
    </row>
    <row r="391" spans="4:4">
      <c r="D391" s="196"/>
    </row>
    <row r="392" spans="4:4">
      <c r="D392" s="196"/>
    </row>
    <row r="393" spans="4:4">
      <c r="D393" s="196"/>
    </row>
    <row r="394" spans="4:4">
      <c r="D394" s="196"/>
    </row>
    <row r="395" spans="4:4">
      <c r="D395" s="196"/>
    </row>
    <row r="396" spans="4:4">
      <c r="D396" s="196"/>
    </row>
    <row r="397" spans="4:4">
      <c r="D397" s="196"/>
    </row>
    <row r="398" spans="4:4">
      <c r="D398" s="196"/>
    </row>
    <row r="399" spans="4:4">
      <c r="D399" s="196"/>
    </row>
    <row r="400" spans="4:4">
      <c r="D400" s="196"/>
    </row>
    <row r="401" spans="4:4">
      <c r="D401" s="196"/>
    </row>
    <row r="402" spans="4:4">
      <c r="D402" s="196"/>
    </row>
    <row r="403" spans="4:4">
      <c r="D403" s="196"/>
    </row>
    <row r="404" spans="4:4">
      <c r="D404" s="196"/>
    </row>
    <row r="405" spans="4:4">
      <c r="D405" s="196"/>
    </row>
    <row r="406" spans="4:4">
      <c r="D406" s="196"/>
    </row>
    <row r="407" spans="4:4">
      <c r="D407" s="196"/>
    </row>
    <row r="408" spans="4:4">
      <c r="D408" s="196"/>
    </row>
    <row r="409" spans="4:4">
      <c r="D409" s="196"/>
    </row>
    <row r="410" spans="4:4">
      <c r="D410" s="196"/>
    </row>
    <row r="411" spans="4:4">
      <c r="D411" s="196"/>
    </row>
    <row r="412" spans="4:4">
      <c r="D412" s="196"/>
    </row>
    <row r="413" spans="4:4">
      <c r="D413" s="196"/>
    </row>
    <row r="414" spans="4:4">
      <c r="D414" s="196"/>
    </row>
    <row r="415" spans="4:4">
      <c r="D415" s="196"/>
    </row>
    <row r="416" spans="4:4">
      <c r="D416" s="196"/>
    </row>
    <row r="417" spans="4:4">
      <c r="D417" s="196"/>
    </row>
    <row r="418" spans="4:4">
      <c r="D418" s="196"/>
    </row>
    <row r="419" spans="4:4">
      <c r="D419" s="196"/>
    </row>
    <row r="420" spans="4:4">
      <c r="D420" s="196"/>
    </row>
    <row r="421" spans="4:4">
      <c r="D421" s="196"/>
    </row>
    <row r="422" spans="4:4">
      <c r="D422" s="196"/>
    </row>
    <row r="423" spans="4:4">
      <c r="D423" s="196"/>
    </row>
    <row r="424" spans="4:4">
      <c r="D424" s="196"/>
    </row>
    <row r="425" spans="4:4">
      <c r="D425" s="196"/>
    </row>
    <row r="426" spans="4:4">
      <c r="D426" s="196"/>
    </row>
    <row r="427" spans="4:4">
      <c r="D427" s="196"/>
    </row>
    <row r="428" spans="4:4">
      <c r="D428" s="196"/>
    </row>
    <row r="429" spans="4:4">
      <c r="D429" s="196"/>
    </row>
    <row r="430" spans="4:4">
      <c r="D430" s="196"/>
    </row>
    <row r="431" spans="4:4">
      <c r="D431" s="196"/>
    </row>
    <row r="432" spans="4:4">
      <c r="D432" s="196"/>
    </row>
    <row r="433" spans="4:4">
      <c r="D433" s="196"/>
    </row>
    <row r="434" spans="4:4">
      <c r="D434" s="196"/>
    </row>
    <row r="435" spans="4:4">
      <c r="D435" s="196"/>
    </row>
    <row r="436" spans="4:4">
      <c r="D436" s="196"/>
    </row>
    <row r="437" spans="4:4">
      <c r="D437" s="196"/>
    </row>
    <row r="438" spans="4:4">
      <c r="D438" s="196"/>
    </row>
    <row r="439" spans="4:4">
      <c r="D439" s="196"/>
    </row>
    <row r="440" spans="4:4">
      <c r="D440" s="196"/>
    </row>
    <row r="441" spans="4:4">
      <c r="D441" s="196"/>
    </row>
    <row r="442" spans="4:4">
      <c r="D442" s="196"/>
    </row>
    <row r="443" spans="4:4">
      <c r="D443" s="196"/>
    </row>
    <row r="444" spans="4:4">
      <c r="D444" s="196"/>
    </row>
    <row r="445" spans="4:4">
      <c r="D445" s="196"/>
    </row>
    <row r="446" spans="4:4">
      <c r="D446" s="196"/>
    </row>
    <row r="447" spans="4:4">
      <c r="D447" s="196"/>
    </row>
    <row r="448" spans="4:4">
      <c r="D448" s="196"/>
    </row>
    <row r="449" spans="4:4">
      <c r="D449" s="196"/>
    </row>
    <row r="450" spans="4:4">
      <c r="D450" s="196"/>
    </row>
    <row r="451" spans="4:4">
      <c r="D451" s="196"/>
    </row>
    <row r="452" spans="4:4">
      <c r="D452" s="196"/>
    </row>
    <row r="453" spans="4:4">
      <c r="D453" s="196"/>
    </row>
    <row r="454" spans="4:4">
      <c r="D454" s="196"/>
    </row>
    <row r="455" spans="4:4">
      <c r="D455" s="196"/>
    </row>
    <row r="456" spans="4:4">
      <c r="D456" s="196"/>
    </row>
    <row r="457" spans="4:4">
      <c r="D457" s="196"/>
    </row>
    <row r="458" spans="4:4">
      <c r="D458" s="196"/>
    </row>
    <row r="459" spans="4:4">
      <c r="D459" s="196"/>
    </row>
    <row r="460" spans="4:4">
      <c r="D460" s="196"/>
    </row>
    <row r="461" spans="4:4">
      <c r="D461" s="196"/>
    </row>
    <row r="462" spans="4:4">
      <c r="D462" s="196"/>
    </row>
    <row r="463" spans="4:4">
      <c r="D463" s="196"/>
    </row>
    <row r="464" spans="4:4">
      <c r="D464" s="196"/>
    </row>
    <row r="465" spans="4:4">
      <c r="D465" s="196"/>
    </row>
    <row r="466" spans="4:4">
      <c r="D466" s="196"/>
    </row>
    <row r="467" spans="4:4">
      <c r="D467" s="196"/>
    </row>
    <row r="468" spans="4:4">
      <c r="D468" s="196"/>
    </row>
    <row r="469" spans="4:4">
      <c r="D469" s="196"/>
    </row>
    <row r="470" spans="4:4">
      <c r="D470" s="196"/>
    </row>
    <row r="471" spans="4:4">
      <c r="D471" s="196"/>
    </row>
    <row r="472" spans="4:4">
      <c r="D472" s="196"/>
    </row>
    <row r="473" spans="4:4">
      <c r="D473" s="196"/>
    </row>
    <row r="474" spans="4:4">
      <c r="D474" s="196"/>
    </row>
    <row r="475" spans="4:4">
      <c r="D475" s="196"/>
    </row>
    <row r="476" spans="4:4">
      <c r="D476" s="196"/>
    </row>
    <row r="477" spans="4:4">
      <c r="D477" s="196"/>
    </row>
    <row r="478" spans="4:4">
      <c r="D478" s="196"/>
    </row>
    <row r="479" spans="4:4">
      <c r="D479" s="196"/>
    </row>
    <row r="480" spans="4:4">
      <c r="D480" s="196"/>
    </row>
    <row r="481" spans="4:4">
      <c r="D481" s="196"/>
    </row>
    <row r="482" spans="4:4">
      <c r="D482" s="196"/>
    </row>
    <row r="483" spans="4:4">
      <c r="D483" s="196"/>
    </row>
    <row r="484" spans="4:4">
      <c r="D484" s="196"/>
    </row>
    <row r="485" spans="4:4">
      <c r="D485" s="196"/>
    </row>
    <row r="486" spans="4:4">
      <c r="D486" s="196"/>
    </row>
    <row r="487" spans="4:4">
      <c r="D487" s="196"/>
    </row>
    <row r="488" spans="4:4">
      <c r="D488" s="196"/>
    </row>
    <row r="489" spans="4:4">
      <c r="D489" s="196"/>
    </row>
    <row r="490" spans="4:4">
      <c r="D490" s="196"/>
    </row>
    <row r="491" spans="4:4">
      <c r="D491" s="196"/>
    </row>
    <row r="492" spans="4:4">
      <c r="D492" s="196"/>
    </row>
    <row r="493" spans="4:4">
      <c r="D493" s="196"/>
    </row>
    <row r="494" spans="4:4">
      <c r="D494" s="196"/>
    </row>
    <row r="495" spans="4:4">
      <c r="D495" s="196"/>
    </row>
    <row r="496" spans="4:4">
      <c r="D496" s="196"/>
    </row>
    <row r="497" spans="4:4">
      <c r="D497" s="196"/>
    </row>
    <row r="498" spans="4:4">
      <c r="D498" s="196"/>
    </row>
    <row r="499" spans="4:4">
      <c r="D499" s="196"/>
    </row>
    <row r="500" spans="4:4">
      <c r="D500" s="196"/>
    </row>
    <row r="501" spans="4:4">
      <c r="D501" s="196"/>
    </row>
    <row r="502" spans="4:4">
      <c r="D502" s="196"/>
    </row>
    <row r="503" spans="4:4">
      <c r="D503" s="196"/>
    </row>
    <row r="504" spans="4:4">
      <c r="D504" s="196"/>
    </row>
    <row r="505" spans="4:4">
      <c r="D505" s="196"/>
    </row>
    <row r="506" spans="4:4">
      <c r="D506" s="196"/>
    </row>
    <row r="507" spans="4:4">
      <c r="D507" s="196"/>
    </row>
    <row r="508" spans="4:4">
      <c r="D508" s="196"/>
    </row>
    <row r="509" spans="4:4">
      <c r="D509" s="196"/>
    </row>
    <row r="510" spans="4:4">
      <c r="D510" s="196"/>
    </row>
    <row r="511" spans="4:4">
      <c r="D511" s="196"/>
    </row>
    <row r="512" spans="4:4">
      <c r="D512" s="196"/>
    </row>
    <row r="513" spans="4:4">
      <c r="D513" s="196"/>
    </row>
    <row r="514" spans="4:4">
      <c r="D514" s="196"/>
    </row>
    <row r="515" spans="4:4">
      <c r="D515" s="196"/>
    </row>
    <row r="516" spans="4:4">
      <c r="D516" s="196"/>
    </row>
    <row r="517" spans="4:4">
      <c r="D517" s="196"/>
    </row>
    <row r="518" spans="4:4">
      <c r="D518" s="196"/>
    </row>
    <row r="519" spans="4:4">
      <c r="D519" s="196"/>
    </row>
    <row r="520" spans="4:4">
      <c r="D520" s="196"/>
    </row>
    <row r="521" spans="4:4">
      <c r="D521" s="196"/>
    </row>
    <row r="522" spans="4:4">
      <c r="D522" s="196"/>
    </row>
    <row r="523" spans="4:4">
      <c r="D523" s="196"/>
    </row>
    <row r="524" spans="4:4">
      <c r="D524" s="196"/>
    </row>
    <row r="525" spans="4:4">
      <c r="D525" s="196"/>
    </row>
    <row r="526" spans="4:4">
      <c r="D526" s="196"/>
    </row>
    <row r="527" spans="4:4">
      <c r="D527" s="196"/>
    </row>
    <row r="528" spans="4:4">
      <c r="D528" s="196"/>
    </row>
    <row r="529" spans="4:4">
      <c r="D529" s="196"/>
    </row>
    <row r="530" spans="4:4">
      <c r="D530" s="196"/>
    </row>
    <row r="531" spans="4:4">
      <c r="D531" s="196"/>
    </row>
    <row r="532" spans="4:4">
      <c r="D532" s="196"/>
    </row>
    <row r="533" spans="4:4">
      <c r="D533" s="196"/>
    </row>
    <row r="534" spans="4:4">
      <c r="D534" s="196"/>
    </row>
    <row r="535" spans="4:4">
      <c r="D535" s="196"/>
    </row>
    <row r="536" spans="4:4">
      <c r="D536" s="196"/>
    </row>
    <row r="537" spans="4:4">
      <c r="D537" s="196"/>
    </row>
    <row r="538" spans="4:4">
      <c r="D538" s="196"/>
    </row>
    <row r="539" spans="4:4">
      <c r="D539" s="196"/>
    </row>
    <row r="540" spans="4:4">
      <c r="D540" s="196"/>
    </row>
    <row r="541" spans="4:4">
      <c r="D541" s="196"/>
    </row>
    <row r="542" spans="4:4">
      <c r="D542" s="196"/>
    </row>
    <row r="543" spans="4:4">
      <c r="D543" s="196"/>
    </row>
    <row r="544" spans="4:4">
      <c r="D544" s="196"/>
    </row>
    <row r="545" spans="4:4">
      <c r="D545" s="196"/>
    </row>
    <row r="546" spans="4:4">
      <c r="D546" s="196"/>
    </row>
    <row r="547" spans="4:4">
      <c r="D547" s="196"/>
    </row>
    <row r="548" spans="4:4">
      <c r="D548" s="196"/>
    </row>
    <row r="549" spans="4:4">
      <c r="D549" s="196"/>
    </row>
    <row r="550" spans="4:4">
      <c r="D550" s="196"/>
    </row>
    <row r="551" spans="4:4">
      <c r="D551" s="196"/>
    </row>
    <row r="552" spans="4:4">
      <c r="D552" s="196"/>
    </row>
    <row r="553" spans="4:4">
      <c r="D553" s="196"/>
    </row>
    <row r="554" spans="4:4">
      <c r="D554" s="196"/>
    </row>
    <row r="555" spans="4:4">
      <c r="D555" s="196"/>
    </row>
    <row r="556" spans="4:4">
      <c r="D556" s="196"/>
    </row>
    <row r="557" spans="4:4">
      <c r="D557" s="196"/>
    </row>
    <row r="558" spans="4:4">
      <c r="D558" s="196"/>
    </row>
    <row r="559" spans="4:4">
      <c r="D559" s="196"/>
    </row>
    <row r="560" spans="4:4">
      <c r="D560" s="196"/>
    </row>
    <row r="561" spans="4:4">
      <c r="D561" s="196"/>
    </row>
    <row r="562" spans="4:4">
      <c r="D562" s="196"/>
    </row>
    <row r="563" spans="4:4">
      <c r="D563" s="196"/>
    </row>
    <row r="564" spans="4:4">
      <c r="D564" s="196"/>
    </row>
    <row r="565" spans="4:4">
      <c r="D565" s="196"/>
    </row>
    <row r="566" spans="4:4">
      <c r="D566" s="196"/>
    </row>
    <row r="567" spans="4:4">
      <c r="D567" s="196"/>
    </row>
    <row r="568" spans="4:4">
      <c r="D568" s="196"/>
    </row>
    <row r="569" spans="4:4">
      <c r="D569" s="196"/>
    </row>
    <row r="570" spans="4:4">
      <c r="D570" s="196"/>
    </row>
    <row r="571" spans="4:4">
      <c r="D571" s="196"/>
    </row>
    <row r="572" spans="4:4">
      <c r="D572" s="196"/>
    </row>
    <row r="573" spans="4:4">
      <c r="D573" s="196"/>
    </row>
    <row r="574" spans="4:4">
      <c r="D574" s="196"/>
    </row>
    <row r="575" spans="4:4">
      <c r="D575" s="196"/>
    </row>
    <row r="576" spans="4:4">
      <c r="D576" s="196"/>
    </row>
    <row r="577" spans="4:4">
      <c r="D577" s="196"/>
    </row>
    <row r="578" spans="4:4">
      <c r="D578" s="196"/>
    </row>
    <row r="579" spans="4:4">
      <c r="D579" s="196"/>
    </row>
    <row r="580" spans="4:4">
      <c r="D580" s="196"/>
    </row>
    <row r="581" spans="4:4">
      <c r="D581" s="196"/>
    </row>
    <row r="582" spans="4:4">
      <c r="D582" s="196"/>
    </row>
    <row r="583" spans="4:4">
      <c r="D583" s="196"/>
    </row>
    <row r="584" spans="4:4">
      <c r="D584" s="196"/>
    </row>
    <row r="585" spans="4:4">
      <c r="D585" s="196"/>
    </row>
    <row r="586" spans="4:4">
      <c r="D586" s="196"/>
    </row>
    <row r="587" spans="4:4">
      <c r="D587" s="196"/>
    </row>
    <row r="588" spans="4:4">
      <c r="D588" s="196"/>
    </row>
    <row r="589" spans="4:4">
      <c r="D589" s="196"/>
    </row>
    <row r="590" spans="4:4">
      <c r="D590" s="196"/>
    </row>
    <row r="591" spans="4:4">
      <c r="D591" s="196"/>
    </row>
    <row r="592" spans="4:4">
      <c r="D592" s="196"/>
    </row>
    <row r="593" spans="4:4">
      <c r="D593" s="196"/>
    </row>
    <row r="594" spans="4:4">
      <c r="D594" s="196"/>
    </row>
    <row r="595" spans="4:4">
      <c r="D595" s="196"/>
    </row>
    <row r="596" spans="4:4">
      <c r="D596" s="196"/>
    </row>
    <row r="597" spans="4:4">
      <c r="D597" s="196"/>
    </row>
    <row r="598" spans="4:4">
      <c r="D598" s="196"/>
    </row>
    <row r="599" spans="4:4">
      <c r="D599" s="196"/>
    </row>
    <row r="600" spans="4:4">
      <c r="D600" s="196"/>
    </row>
    <row r="601" spans="4:4">
      <c r="D601" s="196"/>
    </row>
    <row r="602" spans="4:4">
      <c r="D602" s="196"/>
    </row>
    <row r="603" spans="4:4">
      <c r="D603" s="196"/>
    </row>
    <row r="604" spans="4:4">
      <c r="D604" s="196"/>
    </row>
    <row r="605" spans="4:4">
      <c r="D605" s="196"/>
    </row>
    <row r="606" spans="4:4">
      <c r="D606" s="196"/>
    </row>
    <row r="607" spans="4:4">
      <c r="D607" s="196"/>
    </row>
    <row r="608" spans="4:4">
      <c r="D608" s="196"/>
    </row>
    <row r="609" spans="4:4">
      <c r="D609" s="196"/>
    </row>
    <row r="610" spans="4:4">
      <c r="D610" s="196"/>
    </row>
    <row r="611" spans="4:4">
      <c r="D611" s="196"/>
    </row>
    <row r="612" spans="4:4">
      <c r="D612" s="196"/>
    </row>
    <row r="613" spans="4:4">
      <c r="D613" s="196"/>
    </row>
    <row r="614" spans="4:4">
      <c r="D614" s="196"/>
    </row>
    <row r="615" spans="4:4">
      <c r="D615" s="196"/>
    </row>
    <row r="616" spans="4:4">
      <c r="D616" s="196"/>
    </row>
    <row r="617" spans="4:4">
      <c r="D617" s="196"/>
    </row>
    <row r="618" spans="4:4">
      <c r="D618" s="196"/>
    </row>
    <row r="619" spans="4:4">
      <c r="D619" s="196"/>
    </row>
    <row r="620" spans="4:4">
      <c r="D620" s="196"/>
    </row>
    <row r="621" spans="4:4">
      <c r="D621" s="196"/>
    </row>
    <row r="622" spans="4:4">
      <c r="D622" s="196"/>
    </row>
    <row r="623" spans="4:4">
      <c r="D623" s="196"/>
    </row>
    <row r="624" spans="4:4">
      <c r="D624" s="196"/>
    </row>
    <row r="625" spans="4:4">
      <c r="D625" s="196"/>
    </row>
    <row r="626" spans="4:4">
      <c r="D626" s="196"/>
    </row>
    <row r="627" spans="4:4">
      <c r="D627" s="196"/>
    </row>
    <row r="628" spans="4:4">
      <c r="D628" s="196"/>
    </row>
    <row r="629" spans="4:4">
      <c r="D629" s="196"/>
    </row>
    <row r="630" spans="4:4">
      <c r="D630" s="196"/>
    </row>
    <row r="631" spans="4:4">
      <c r="D631" s="196"/>
    </row>
    <row r="632" spans="4:4">
      <c r="D632" s="196"/>
    </row>
    <row r="633" spans="4:4">
      <c r="D633" s="196"/>
    </row>
    <row r="634" spans="4:4">
      <c r="D634" s="196"/>
    </row>
    <row r="635" spans="4:4">
      <c r="D635" s="196"/>
    </row>
    <row r="636" spans="4:4">
      <c r="D636" s="196"/>
    </row>
    <row r="637" spans="4:4">
      <c r="D637" s="196"/>
    </row>
    <row r="638" spans="4:4">
      <c r="D638" s="196"/>
    </row>
    <row r="639" spans="4:4">
      <c r="D639" s="196"/>
    </row>
    <row r="640" spans="4:4">
      <c r="D640" s="196"/>
    </row>
    <row r="641" spans="4:4">
      <c r="D641" s="196"/>
    </row>
    <row r="642" spans="4:4">
      <c r="D642" s="196"/>
    </row>
    <row r="643" spans="4:4">
      <c r="D643" s="196"/>
    </row>
    <row r="644" spans="4:4">
      <c r="D644" s="196"/>
    </row>
    <row r="645" spans="4:4">
      <c r="D645" s="196"/>
    </row>
    <row r="646" spans="4:4">
      <c r="D646" s="196"/>
    </row>
    <row r="647" spans="4:4">
      <c r="D647" s="196"/>
    </row>
    <row r="648" spans="4:4">
      <c r="D648" s="196"/>
    </row>
    <row r="649" spans="4:4">
      <c r="D649" s="196"/>
    </row>
    <row r="650" spans="4:4">
      <c r="D650" s="196"/>
    </row>
    <row r="651" spans="4:4">
      <c r="D651" s="196"/>
    </row>
    <row r="652" spans="4:4">
      <c r="D652" s="196"/>
    </row>
    <row r="653" spans="4:4">
      <c r="D653" s="196"/>
    </row>
    <row r="654" spans="4:4">
      <c r="D654" s="196"/>
    </row>
    <row r="655" spans="4:4">
      <c r="D655" s="196"/>
    </row>
    <row r="656" spans="4:4">
      <c r="D656" s="196"/>
    </row>
    <row r="657" spans="4:4">
      <c r="D657" s="196"/>
    </row>
    <row r="658" spans="4:4">
      <c r="D658" s="196"/>
    </row>
    <row r="659" spans="4:4">
      <c r="D659" s="196"/>
    </row>
    <row r="660" spans="4:4">
      <c r="D660" s="196"/>
    </row>
    <row r="661" spans="4:4">
      <c r="D661" s="196"/>
    </row>
    <row r="662" spans="4:4">
      <c r="D662" s="196"/>
    </row>
    <row r="663" spans="4:4">
      <c r="D663" s="196"/>
    </row>
    <row r="664" spans="4:4">
      <c r="D664" s="196"/>
    </row>
    <row r="665" spans="4:4">
      <c r="D665" s="196"/>
    </row>
    <row r="666" spans="4:4">
      <c r="D666" s="196"/>
    </row>
    <row r="667" spans="4:4">
      <c r="D667" s="196"/>
    </row>
    <row r="668" spans="4:4">
      <c r="D668" s="196"/>
    </row>
    <row r="669" spans="4:4">
      <c r="D669" s="196"/>
    </row>
    <row r="670" spans="4:4">
      <c r="D670" s="196"/>
    </row>
    <row r="671" spans="4:4">
      <c r="D671" s="196"/>
    </row>
    <row r="672" spans="4:4">
      <c r="D672" s="196"/>
    </row>
    <row r="673" spans="4:4">
      <c r="D673" s="196"/>
    </row>
    <row r="674" spans="4:4">
      <c r="D674" s="196"/>
    </row>
    <row r="675" spans="4:4">
      <c r="D675" s="196"/>
    </row>
    <row r="676" spans="4:4">
      <c r="D676" s="196"/>
    </row>
    <row r="677" spans="4:4">
      <c r="D677" s="196"/>
    </row>
    <row r="678" spans="4:4">
      <c r="D678" s="196"/>
    </row>
    <row r="679" spans="4:4">
      <c r="D679" s="196"/>
    </row>
    <row r="680" spans="4:4">
      <c r="D680" s="196"/>
    </row>
    <row r="681" spans="4:4">
      <c r="D681" s="196"/>
    </row>
    <row r="682" spans="4:4">
      <c r="D682" s="196"/>
    </row>
    <row r="683" spans="4:4">
      <c r="D683" s="196"/>
    </row>
    <row r="684" spans="4:4">
      <c r="D684" s="196"/>
    </row>
    <row r="685" spans="4:4">
      <c r="D685" s="196"/>
    </row>
    <row r="686" spans="4:4">
      <c r="D686" s="196"/>
    </row>
    <row r="687" spans="4:4">
      <c r="D687" s="196"/>
    </row>
    <row r="688" spans="4:4">
      <c r="D688" s="196"/>
    </row>
    <row r="689" spans="4:4">
      <c r="D689" s="196"/>
    </row>
    <row r="690" spans="4:4">
      <c r="D690" s="196"/>
    </row>
    <row r="691" spans="4:4">
      <c r="D691" s="196"/>
    </row>
    <row r="692" spans="4:4">
      <c r="D692" s="196"/>
    </row>
    <row r="693" spans="4:4">
      <c r="D693" s="196"/>
    </row>
    <row r="694" spans="4:4">
      <c r="D694" s="196"/>
    </row>
    <row r="695" spans="4:4">
      <c r="D695" s="196"/>
    </row>
    <row r="696" spans="4:4">
      <c r="D696" s="196"/>
    </row>
    <row r="697" spans="4:4">
      <c r="D697" s="196"/>
    </row>
    <row r="698" spans="4:4">
      <c r="D698" s="196"/>
    </row>
    <row r="699" spans="4:4">
      <c r="D699" s="196"/>
    </row>
    <row r="700" spans="4:4">
      <c r="D700" s="196"/>
    </row>
    <row r="701" spans="4:4">
      <c r="D701" s="196"/>
    </row>
    <row r="702" spans="4:4">
      <c r="D702" s="196"/>
    </row>
    <row r="703" spans="4:4">
      <c r="D703" s="196"/>
    </row>
    <row r="704" spans="4:4">
      <c r="D704" s="196"/>
    </row>
    <row r="705" spans="4:4">
      <c r="D705" s="196"/>
    </row>
    <row r="706" spans="4:4">
      <c r="D706" s="196"/>
    </row>
    <row r="707" spans="4:4">
      <c r="D707" s="196"/>
    </row>
    <row r="708" spans="4:4">
      <c r="D708" s="196"/>
    </row>
    <row r="709" spans="4:4">
      <c r="D709" s="196"/>
    </row>
    <row r="710" spans="4:4">
      <c r="D710" s="196"/>
    </row>
    <row r="711" spans="4:4">
      <c r="D711" s="196"/>
    </row>
    <row r="712" spans="4:4">
      <c r="D712" s="196"/>
    </row>
    <row r="713" spans="4:4">
      <c r="D713" s="196"/>
    </row>
    <row r="714" spans="4:4">
      <c r="D714" s="196"/>
    </row>
    <row r="715" spans="4:4">
      <c r="D715" s="196"/>
    </row>
    <row r="716" spans="4:4">
      <c r="D716" s="196"/>
    </row>
    <row r="717" spans="4:4">
      <c r="D717" s="196"/>
    </row>
    <row r="718" spans="4:4">
      <c r="D718" s="196"/>
    </row>
    <row r="719" spans="4:4">
      <c r="D719" s="196"/>
    </row>
    <row r="720" spans="4:4">
      <c r="D720" s="196"/>
    </row>
    <row r="721" spans="4:4">
      <c r="D721" s="196"/>
    </row>
    <row r="722" spans="4:4">
      <c r="D722" s="196"/>
    </row>
    <row r="723" spans="4:4">
      <c r="D723" s="196"/>
    </row>
    <row r="724" spans="4:4">
      <c r="D724" s="196"/>
    </row>
    <row r="725" spans="4:4">
      <c r="D725" s="196"/>
    </row>
    <row r="726" spans="4:4">
      <c r="D726" s="196"/>
    </row>
    <row r="727" spans="4:4">
      <c r="D727" s="196"/>
    </row>
    <row r="728" spans="4:4">
      <c r="D728" s="196"/>
    </row>
    <row r="729" spans="4:4">
      <c r="D729" s="196"/>
    </row>
    <row r="730" spans="4:4">
      <c r="D730" s="196"/>
    </row>
    <row r="731" spans="4:4">
      <c r="D731" s="196"/>
    </row>
    <row r="732" spans="4:4">
      <c r="D732" s="196"/>
    </row>
    <row r="733" spans="4:4">
      <c r="D733" s="196"/>
    </row>
    <row r="734" spans="4:4">
      <c r="D734" s="196"/>
    </row>
    <row r="735" spans="4:4">
      <c r="D735" s="196"/>
    </row>
    <row r="736" spans="4:4">
      <c r="D736" s="196"/>
    </row>
    <row r="737" spans="4:4">
      <c r="D737" s="196"/>
    </row>
    <row r="738" spans="4:4">
      <c r="D738" s="196"/>
    </row>
    <row r="739" spans="4:4">
      <c r="D739" s="196"/>
    </row>
    <row r="740" spans="4:4">
      <c r="D740" s="196"/>
    </row>
    <row r="741" spans="4:4">
      <c r="D741" s="196"/>
    </row>
    <row r="742" spans="4:4">
      <c r="D742" s="196"/>
    </row>
    <row r="743" spans="4:4">
      <c r="D743" s="196"/>
    </row>
    <row r="744" spans="4:4">
      <c r="D744" s="196"/>
    </row>
    <row r="745" spans="4:4">
      <c r="D745" s="196"/>
    </row>
    <row r="746" spans="4:4">
      <c r="D746" s="196"/>
    </row>
    <row r="747" spans="4:4">
      <c r="D747" s="196"/>
    </row>
    <row r="748" spans="4:4">
      <c r="D748" s="196"/>
    </row>
    <row r="749" spans="4:4">
      <c r="D749" s="196"/>
    </row>
    <row r="750" spans="4:4">
      <c r="D750" s="196"/>
    </row>
    <row r="751" spans="4:4">
      <c r="D751" s="196"/>
    </row>
    <row r="752" spans="4:4">
      <c r="D752" s="196"/>
    </row>
    <row r="753" spans="4:4">
      <c r="D753" s="196"/>
    </row>
    <row r="754" spans="4:4">
      <c r="D754" s="196"/>
    </row>
    <row r="755" spans="4:4">
      <c r="D755" s="196"/>
    </row>
    <row r="756" spans="4:4">
      <c r="D756" s="196"/>
    </row>
    <row r="757" spans="4:4">
      <c r="D757" s="196"/>
    </row>
    <row r="758" spans="4:4">
      <c r="D758" s="196"/>
    </row>
    <row r="759" spans="4:4">
      <c r="D759" s="196"/>
    </row>
    <row r="760" spans="4:4">
      <c r="D760" s="196"/>
    </row>
    <row r="761" spans="4:4">
      <c r="D761" s="196"/>
    </row>
    <row r="762" spans="4:4">
      <c r="D762" s="196"/>
    </row>
    <row r="763" spans="4:4">
      <c r="D763" s="196"/>
    </row>
    <row r="764" spans="4:4">
      <c r="D764" s="196"/>
    </row>
    <row r="765" spans="4:4">
      <c r="D765" s="196"/>
    </row>
    <row r="766" spans="4:4">
      <c r="D766" s="196"/>
    </row>
    <row r="767" spans="4:4">
      <c r="D767" s="196"/>
    </row>
    <row r="768" spans="4:4">
      <c r="D768" s="196"/>
    </row>
    <row r="769" spans="4:4">
      <c r="D769" s="196"/>
    </row>
    <row r="770" spans="4:4">
      <c r="D770" s="196"/>
    </row>
    <row r="771" spans="4:4">
      <c r="D771" s="196"/>
    </row>
    <row r="772" spans="4:4">
      <c r="D772" s="196"/>
    </row>
    <row r="773" spans="4:4">
      <c r="D773" s="196"/>
    </row>
    <row r="774" spans="4:4">
      <c r="D774" s="196"/>
    </row>
    <row r="775" spans="4:4">
      <c r="D775" s="196"/>
    </row>
    <row r="776" spans="4:4">
      <c r="D776" s="196"/>
    </row>
    <row r="777" spans="4:4">
      <c r="D777" s="196"/>
    </row>
    <row r="778" spans="4:4">
      <c r="D778" s="196"/>
    </row>
    <row r="779" spans="4:4">
      <c r="D779" s="196"/>
    </row>
    <row r="780" spans="4:4">
      <c r="D780" s="196"/>
    </row>
    <row r="781" spans="4:4">
      <c r="D781" s="196"/>
    </row>
    <row r="782" spans="4:4">
      <c r="D782" s="196"/>
    </row>
    <row r="783" spans="4:4">
      <c r="D783" s="196"/>
    </row>
    <row r="784" spans="4:4">
      <c r="D784" s="196"/>
    </row>
    <row r="785" spans="4:4">
      <c r="D785" s="196"/>
    </row>
    <row r="786" spans="4:4">
      <c r="D786" s="196"/>
    </row>
    <row r="787" spans="4:4">
      <c r="D787" s="196"/>
    </row>
    <row r="788" spans="4:4">
      <c r="D788" s="196"/>
    </row>
    <row r="789" spans="4:4">
      <c r="D789" s="196"/>
    </row>
    <row r="790" spans="4:4">
      <c r="D790" s="196"/>
    </row>
    <row r="791" spans="4:4">
      <c r="D791" s="196"/>
    </row>
    <row r="792" spans="4:4">
      <c r="D792" s="196"/>
    </row>
    <row r="793" spans="4:4">
      <c r="D793" s="196"/>
    </row>
    <row r="794" spans="4:4">
      <c r="D794" s="196"/>
    </row>
    <row r="795" spans="4:4">
      <c r="D795" s="196"/>
    </row>
    <row r="796" spans="4:4">
      <c r="D796" s="196"/>
    </row>
    <row r="797" spans="4:4">
      <c r="D797" s="196"/>
    </row>
    <row r="798" spans="4:4">
      <c r="D798" s="196"/>
    </row>
    <row r="799" spans="4:4">
      <c r="D799" s="196"/>
    </row>
    <row r="800" spans="4:4">
      <c r="D800" s="196"/>
    </row>
    <row r="801" spans="4:4">
      <c r="D801" s="196"/>
    </row>
    <row r="802" spans="4:4">
      <c r="D802" s="196"/>
    </row>
    <row r="803" spans="4:4">
      <c r="D803" s="196"/>
    </row>
    <row r="804" spans="4:4">
      <c r="D804" s="196"/>
    </row>
    <row r="805" spans="4:4">
      <c r="D805" s="196"/>
    </row>
    <row r="806" spans="4:4">
      <c r="D806" s="196"/>
    </row>
    <row r="807" spans="4:4">
      <c r="D807" s="196"/>
    </row>
    <row r="808" spans="4:4">
      <c r="D808" s="196"/>
    </row>
    <row r="809" spans="4:4">
      <c r="D809" s="196"/>
    </row>
    <row r="810" spans="4:4">
      <c r="D810" s="196"/>
    </row>
    <row r="811" spans="4:4">
      <c r="D811" s="196"/>
    </row>
    <row r="812" spans="4:4">
      <c r="D812" s="196"/>
    </row>
    <row r="813" spans="4:4">
      <c r="D813" s="196"/>
    </row>
    <row r="814" spans="4:4">
      <c r="D814" s="196"/>
    </row>
    <row r="815" spans="4:4">
      <c r="D815" s="196"/>
    </row>
    <row r="816" spans="4:4">
      <c r="D816" s="196"/>
    </row>
    <row r="817" spans="4:4">
      <c r="D817" s="196"/>
    </row>
    <row r="818" spans="4:4">
      <c r="D818" s="196"/>
    </row>
    <row r="819" spans="4:4">
      <c r="D819" s="196"/>
    </row>
    <row r="820" spans="4:4">
      <c r="D820" s="196"/>
    </row>
    <row r="821" spans="4:4">
      <c r="D821" s="196"/>
    </row>
    <row r="822" spans="4:4">
      <c r="D822" s="196"/>
    </row>
    <row r="823" spans="4:4">
      <c r="D823" s="196"/>
    </row>
    <row r="824" spans="4:4">
      <c r="D824" s="196"/>
    </row>
    <row r="825" spans="4:4">
      <c r="D825" s="196"/>
    </row>
    <row r="826" spans="4:4">
      <c r="D826" s="196"/>
    </row>
    <row r="827" spans="4:4">
      <c r="D827" s="196"/>
    </row>
    <row r="828" spans="4:4">
      <c r="D828" s="196"/>
    </row>
    <row r="829" spans="4:4">
      <c r="D829" s="196"/>
    </row>
    <row r="830" spans="4:4">
      <c r="D830" s="196"/>
    </row>
    <row r="831" spans="4:4">
      <c r="D831" s="196"/>
    </row>
    <row r="832" spans="4:4">
      <c r="D832" s="196"/>
    </row>
    <row r="833" spans="4:4">
      <c r="D833" s="196"/>
    </row>
    <row r="834" spans="4:4">
      <c r="D834" s="196"/>
    </row>
    <row r="835" spans="4:4">
      <c r="D835" s="196"/>
    </row>
    <row r="836" spans="4:4">
      <c r="D836" s="196"/>
    </row>
    <row r="837" spans="4:4">
      <c r="D837" s="196"/>
    </row>
    <row r="838" spans="4:4">
      <c r="D838" s="196"/>
    </row>
    <row r="839" spans="4:4">
      <c r="D839" s="196"/>
    </row>
    <row r="840" spans="4:4">
      <c r="D840" s="196"/>
    </row>
    <row r="841" spans="4:4">
      <c r="D841" s="196"/>
    </row>
    <row r="842" spans="4:4">
      <c r="D842" s="196"/>
    </row>
    <row r="843" spans="4:4">
      <c r="D843" s="196"/>
    </row>
    <row r="844" spans="4:4">
      <c r="D844" s="196"/>
    </row>
    <row r="845" spans="4:4">
      <c r="D845" s="196"/>
    </row>
    <row r="846" spans="4:4">
      <c r="D846" s="196"/>
    </row>
    <row r="847" spans="4:4">
      <c r="D847" s="196"/>
    </row>
    <row r="848" spans="4:4">
      <c r="D848" s="196"/>
    </row>
    <row r="849" spans="4:4">
      <c r="D849" s="196"/>
    </row>
    <row r="850" spans="4:4">
      <c r="D850" s="196"/>
    </row>
    <row r="851" spans="4:4">
      <c r="D851" s="196"/>
    </row>
    <row r="852" spans="4:4">
      <c r="D852" s="196"/>
    </row>
    <row r="853" spans="4:4">
      <c r="D853" s="196"/>
    </row>
    <row r="854" spans="4:4">
      <c r="D854" s="196"/>
    </row>
    <row r="855" spans="4:4">
      <c r="D855" s="196"/>
    </row>
    <row r="856" spans="4:4">
      <c r="D856" s="196"/>
    </row>
    <row r="857" spans="4:4">
      <c r="D857" s="196"/>
    </row>
    <row r="858" spans="4:4">
      <c r="D858" s="196"/>
    </row>
    <row r="859" spans="4:4">
      <c r="D859" s="196"/>
    </row>
    <row r="860" spans="4:4">
      <c r="D860" s="196"/>
    </row>
    <row r="861" spans="4:4">
      <c r="D861" s="196"/>
    </row>
    <row r="862" spans="4:4">
      <c r="D862" s="196"/>
    </row>
    <row r="863" spans="4:4">
      <c r="D863" s="196"/>
    </row>
    <row r="864" spans="4:4">
      <c r="D864" s="196"/>
    </row>
    <row r="865" spans="4:4">
      <c r="D865" s="196"/>
    </row>
    <row r="866" spans="4:4">
      <c r="D866" s="196"/>
    </row>
    <row r="867" spans="4:4">
      <c r="D867" s="196"/>
    </row>
    <row r="868" spans="4:4">
      <c r="D868" s="196"/>
    </row>
    <row r="869" spans="4:4">
      <c r="D869" s="196"/>
    </row>
    <row r="870" spans="4:4">
      <c r="D870" s="196"/>
    </row>
    <row r="871" spans="4:4">
      <c r="D871" s="196"/>
    </row>
    <row r="872" spans="4:4">
      <c r="D872" s="196"/>
    </row>
    <row r="873" spans="4:4">
      <c r="D873" s="196"/>
    </row>
    <row r="874" spans="4:4">
      <c r="D874" s="196"/>
    </row>
    <row r="875" spans="4:4">
      <c r="D875" s="196"/>
    </row>
    <row r="876" spans="4:4">
      <c r="D876" s="196"/>
    </row>
    <row r="877" spans="4:4">
      <c r="D877" s="196"/>
    </row>
    <row r="878" spans="4:4">
      <c r="D878" s="196"/>
    </row>
    <row r="879" spans="4:4">
      <c r="D879" s="196"/>
    </row>
    <row r="880" spans="4:4">
      <c r="D880" s="196"/>
    </row>
    <row r="881" spans="4:4">
      <c r="D881" s="196"/>
    </row>
    <row r="882" spans="4:4">
      <c r="D882" s="196"/>
    </row>
    <row r="883" spans="4:4">
      <c r="D883" s="196"/>
    </row>
    <row r="884" spans="4:4">
      <c r="D884" s="196"/>
    </row>
    <row r="885" spans="4:4">
      <c r="D885" s="196"/>
    </row>
    <row r="886" spans="4:4">
      <c r="D886" s="196"/>
    </row>
    <row r="887" spans="4:4">
      <c r="D887" s="196"/>
    </row>
    <row r="888" spans="4:4">
      <c r="D888" s="196"/>
    </row>
    <row r="889" spans="4:4">
      <c r="D889" s="196"/>
    </row>
    <row r="890" spans="4:4">
      <c r="D890" s="196"/>
    </row>
    <row r="891" spans="4:4">
      <c r="D891" s="196"/>
    </row>
    <row r="892" spans="4:4">
      <c r="D892" s="196"/>
    </row>
    <row r="893" spans="4:4">
      <c r="D893" s="196"/>
    </row>
    <row r="894" spans="4:4">
      <c r="D894" s="196"/>
    </row>
    <row r="895" spans="4:4">
      <c r="D895" s="196"/>
    </row>
    <row r="896" spans="4:4">
      <c r="D896" s="196"/>
    </row>
    <row r="897" spans="4:4">
      <c r="D897" s="196"/>
    </row>
    <row r="898" spans="4:4">
      <c r="D898" s="196"/>
    </row>
    <row r="899" spans="4:4">
      <c r="D899" s="196"/>
    </row>
    <row r="900" spans="4:4">
      <c r="D900" s="196"/>
    </row>
    <row r="901" spans="4:4">
      <c r="D901" s="196"/>
    </row>
    <row r="902" spans="4:4">
      <c r="D902" s="196"/>
    </row>
    <row r="903" spans="4:4">
      <c r="D903" s="196"/>
    </row>
    <row r="904" spans="4:4">
      <c r="D904" s="196"/>
    </row>
    <row r="905" spans="4:4">
      <c r="D905" s="196"/>
    </row>
    <row r="906" spans="4:4">
      <c r="D906" s="196"/>
    </row>
    <row r="907" spans="4:4">
      <c r="D907" s="196"/>
    </row>
    <row r="908" spans="4:4">
      <c r="D908" s="196"/>
    </row>
    <row r="909" spans="4:4">
      <c r="D909" s="196"/>
    </row>
    <row r="910" spans="4:4">
      <c r="D910" s="196"/>
    </row>
    <row r="911" spans="4:4">
      <c r="D911" s="196"/>
    </row>
    <row r="912" spans="4:4">
      <c r="D912" s="196"/>
    </row>
    <row r="913" spans="4:4">
      <c r="D913" s="196"/>
    </row>
    <row r="914" spans="4:4">
      <c r="D914" s="196"/>
    </row>
    <row r="915" spans="4:4">
      <c r="D915" s="196"/>
    </row>
    <row r="916" spans="4:4">
      <c r="D916" s="196"/>
    </row>
    <row r="917" spans="4:4">
      <c r="D917" s="196"/>
    </row>
    <row r="918" spans="4:4">
      <c r="D918" s="196"/>
    </row>
    <row r="919" spans="4:4">
      <c r="D919" s="196"/>
    </row>
    <row r="920" spans="4:4">
      <c r="D920" s="196"/>
    </row>
    <row r="921" spans="4:4">
      <c r="D921" s="196"/>
    </row>
    <row r="922" spans="4:4">
      <c r="D922" s="196"/>
    </row>
    <row r="923" spans="4:4">
      <c r="D923" s="196"/>
    </row>
    <row r="924" spans="4:4">
      <c r="D924" s="196"/>
    </row>
    <row r="925" spans="4:4">
      <c r="D925" s="196"/>
    </row>
    <row r="926" spans="4:4">
      <c r="D926" s="196"/>
    </row>
    <row r="927" spans="4:4">
      <c r="D927" s="196"/>
    </row>
    <row r="928" spans="4:4">
      <c r="D928" s="196"/>
    </row>
    <row r="929" spans="4:4">
      <c r="D929" s="196"/>
    </row>
    <row r="930" spans="4:4">
      <c r="D930" s="196"/>
    </row>
    <row r="931" spans="4:4">
      <c r="D931" s="196"/>
    </row>
    <row r="932" spans="4:4">
      <c r="D932" s="196"/>
    </row>
    <row r="933" spans="4:4">
      <c r="D933" s="196"/>
    </row>
    <row r="934" spans="4:4">
      <c r="D934" s="196"/>
    </row>
    <row r="935" spans="4:4">
      <c r="D935" s="196"/>
    </row>
    <row r="936" spans="4:4">
      <c r="D936" s="196"/>
    </row>
    <row r="937" spans="4:4">
      <c r="D937" s="196"/>
    </row>
    <row r="938" spans="4:4">
      <c r="D938" s="196"/>
    </row>
    <row r="939" spans="4:4">
      <c r="D939" s="196"/>
    </row>
    <row r="940" spans="4:4">
      <c r="D940" s="196"/>
    </row>
    <row r="941" spans="4:4">
      <c r="D941" s="196"/>
    </row>
    <row r="942" spans="4:4">
      <c r="D942" s="196"/>
    </row>
    <row r="943" spans="4:4">
      <c r="D943" s="196"/>
    </row>
    <row r="944" spans="4:4">
      <c r="D944" s="196"/>
    </row>
    <row r="945" spans="4:4">
      <c r="D945" s="196"/>
    </row>
    <row r="946" spans="4:4">
      <c r="D946" s="196"/>
    </row>
    <row r="947" spans="4:4">
      <c r="D947" s="196"/>
    </row>
    <row r="948" spans="4:4">
      <c r="D948" s="196"/>
    </row>
    <row r="949" spans="4:4">
      <c r="D949" s="196"/>
    </row>
    <row r="950" spans="4:4">
      <c r="D950" s="196"/>
    </row>
    <row r="951" spans="4:4">
      <c r="D951" s="196"/>
    </row>
    <row r="952" spans="4:4">
      <c r="D952" s="196"/>
    </row>
    <row r="953" spans="4:4">
      <c r="D953" s="196"/>
    </row>
    <row r="954" spans="4:4">
      <c r="D954" s="196"/>
    </row>
    <row r="955" spans="4:4">
      <c r="D955" s="196"/>
    </row>
    <row r="956" spans="4:4">
      <c r="D956" s="196"/>
    </row>
    <row r="957" spans="4:4">
      <c r="D957" s="196"/>
    </row>
    <row r="958" spans="4:4">
      <c r="D958" s="196"/>
    </row>
    <row r="959" spans="4:4">
      <c r="D959" s="196"/>
    </row>
    <row r="960" spans="4:4">
      <c r="D960" s="196"/>
    </row>
    <row r="961" spans="4:4">
      <c r="D961" s="196"/>
    </row>
    <row r="962" spans="4:4">
      <c r="D962" s="196"/>
    </row>
    <row r="963" spans="4:4">
      <c r="D963" s="196"/>
    </row>
    <row r="964" spans="4:4">
      <c r="D964" s="196"/>
    </row>
    <row r="965" spans="4:4">
      <c r="D965" s="196"/>
    </row>
    <row r="966" spans="4:4">
      <c r="D966" s="196"/>
    </row>
    <row r="967" spans="4:4">
      <c r="D967" s="196"/>
    </row>
    <row r="968" spans="4:4">
      <c r="D968" s="196"/>
    </row>
    <row r="969" spans="4:4">
      <c r="D969" s="196"/>
    </row>
    <row r="970" spans="4:4">
      <c r="D970" s="196"/>
    </row>
    <row r="971" spans="4:4">
      <c r="D971" s="196"/>
    </row>
    <row r="972" spans="4:4">
      <c r="D972" s="196"/>
    </row>
    <row r="973" spans="4:4">
      <c r="D973" s="196"/>
    </row>
    <row r="974" spans="4:4">
      <c r="D974" s="196"/>
    </row>
    <row r="975" spans="4:4">
      <c r="D975" s="196"/>
    </row>
    <row r="976" spans="4:4">
      <c r="D976" s="196"/>
    </row>
    <row r="977" spans="4:4">
      <c r="D977" s="196"/>
    </row>
    <row r="978" spans="4:4">
      <c r="D978" s="196"/>
    </row>
    <row r="979" spans="4:4">
      <c r="D979" s="196"/>
    </row>
    <row r="980" spans="4:4">
      <c r="D980" s="196"/>
    </row>
    <row r="981" spans="4:4">
      <c r="D981" s="196"/>
    </row>
    <row r="982" spans="4:4">
      <c r="D982" s="196"/>
    </row>
    <row r="983" spans="4:4">
      <c r="D983" s="196"/>
    </row>
    <row r="984" spans="4:4">
      <c r="D984" s="196"/>
    </row>
    <row r="985" spans="4:4">
      <c r="D985" s="196"/>
    </row>
    <row r="986" spans="4:4">
      <c r="D986" s="196"/>
    </row>
    <row r="987" spans="4:4">
      <c r="D987" s="196"/>
    </row>
    <row r="988" spans="4:4">
      <c r="D988" s="196"/>
    </row>
    <row r="989" spans="4:4">
      <c r="D989" s="196"/>
    </row>
    <row r="990" spans="4:4">
      <c r="D990" s="196"/>
    </row>
    <row r="991" spans="4:4">
      <c r="D991" s="196"/>
    </row>
    <row r="992" spans="4:4">
      <c r="D992" s="196"/>
    </row>
    <row r="993" spans="4:4">
      <c r="D993" s="196"/>
    </row>
    <row r="994" spans="4:4">
      <c r="D994" s="196"/>
    </row>
    <row r="995" spans="4:4">
      <c r="D995" s="196"/>
    </row>
    <row r="996" spans="4:4">
      <c r="D996" s="196"/>
    </row>
    <row r="997" spans="4:4">
      <c r="D997" s="196"/>
    </row>
    <row r="998" spans="4:4">
      <c r="D998" s="196"/>
    </row>
    <row r="999" spans="4:4">
      <c r="D999" s="196"/>
    </row>
    <row r="1000" spans="4:4">
      <c r="D1000" s="196"/>
    </row>
    <row r="1001" spans="4:4">
      <c r="D1001" s="196"/>
    </row>
    <row r="1002" spans="4:4">
      <c r="D1002" s="196"/>
    </row>
    <row r="1003" spans="4:4">
      <c r="D1003" s="196"/>
    </row>
    <row r="1004" spans="4:4">
      <c r="D1004" s="196"/>
    </row>
    <row r="1005" spans="4:4">
      <c r="D1005" s="196"/>
    </row>
    <row r="1006" spans="4:4">
      <c r="D1006" s="196"/>
    </row>
    <row r="1007" spans="4:4">
      <c r="D1007" s="196"/>
    </row>
    <row r="1008" spans="4:4">
      <c r="D1008" s="196"/>
    </row>
    <row r="1009" spans="4:4">
      <c r="D1009" s="196"/>
    </row>
    <row r="1010" spans="4:4">
      <c r="D1010" s="196"/>
    </row>
    <row r="1011" spans="4:4">
      <c r="D1011" s="196"/>
    </row>
    <row r="1012" spans="4:4">
      <c r="D1012" s="196"/>
    </row>
    <row r="1013" spans="4:4">
      <c r="D1013" s="196"/>
    </row>
    <row r="1014" spans="4:4">
      <c r="D1014" s="196"/>
    </row>
    <row r="1015" spans="4:4">
      <c r="D1015" s="196"/>
    </row>
    <row r="1016" spans="4:4">
      <c r="D1016" s="196"/>
    </row>
    <row r="1017" spans="4:4">
      <c r="D1017" s="196"/>
    </row>
    <row r="1018" spans="4:4">
      <c r="D1018" s="196"/>
    </row>
    <row r="1019" spans="4:4">
      <c r="D1019" s="196"/>
    </row>
    <row r="1020" spans="4:4">
      <c r="D1020" s="196"/>
    </row>
    <row r="1021" spans="4:4">
      <c r="D1021" s="196"/>
    </row>
    <row r="1022" spans="4:4">
      <c r="D1022" s="196"/>
    </row>
    <row r="1023" spans="4:4">
      <c r="D1023" s="196"/>
    </row>
    <row r="1024" spans="4:4">
      <c r="D1024" s="196"/>
    </row>
    <row r="1025" spans="4:4">
      <c r="D1025" s="196"/>
    </row>
    <row r="1026" spans="4:4">
      <c r="D1026" s="196"/>
    </row>
    <row r="1027" spans="4:4">
      <c r="D1027" s="196"/>
    </row>
    <row r="1028" spans="4:4">
      <c r="D1028" s="196"/>
    </row>
    <row r="1029" spans="4:4">
      <c r="D1029" s="196"/>
    </row>
    <row r="1030" spans="4:4">
      <c r="D1030" s="196"/>
    </row>
    <row r="1031" spans="4:4">
      <c r="D1031" s="196"/>
    </row>
    <row r="1032" spans="4:4">
      <c r="D1032" s="196"/>
    </row>
    <row r="1033" spans="4:4">
      <c r="D1033" s="196"/>
    </row>
    <row r="1034" spans="4:4">
      <c r="D1034" s="196"/>
    </row>
    <row r="1035" spans="4:4">
      <c r="D1035" s="196"/>
    </row>
    <row r="1036" spans="4:4">
      <c r="D1036" s="196"/>
    </row>
    <row r="1037" spans="4:4">
      <c r="D1037" s="196"/>
    </row>
    <row r="1038" spans="4:4">
      <c r="D1038" s="196"/>
    </row>
    <row r="1039" spans="4:4">
      <c r="D1039" s="196"/>
    </row>
    <row r="1040" spans="4:4">
      <c r="D1040" s="196"/>
    </row>
    <row r="1041" spans="4:4">
      <c r="D1041" s="196"/>
    </row>
    <row r="1042" spans="4:4">
      <c r="D1042" s="196"/>
    </row>
    <row r="1043" spans="4:4">
      <c r="D1043" s="196"/>
    </row>
    <row r="1044" spans="4:4">
      <c r="D1044" s="196"/>
    </row>
    <row r="1045" spans="4:4">
      <c r="D1045" s="196"/>
    </row>
    <row r="1046" spans="4:4">
      <c r="D1046" s="196"/>
    </row>
    <row r="1047" spans="4:4">
      <c r="D1047" s="196"/>
    </row>
    <row r="1048" spans="4:4">
      <c r="D1048" s="196"/>
    </row>
    <row r="1049" spans="4:4">
      <c r="D1049" s="196"/>
    </row>
    <row r="1050" spans="4:4">
      <c r="D1050" s="196"/>
    </row>
    <row r="1051" spans="4:4">
      <c r="D1051" s="196"/>
    </row>
    <row r="1052" spans="4:4">
      <c r="D1052" s="196"/>
    </row>
    <row r="1053" spans="4:4">
      <c r="D1053" s="196"/>
    </row>
    <row r="1054" spans="4:4">
      <c r="D1054" s="196"/>
    </row>
    <row r="1055" spans="4:4">
      <c r="D1055" s="196"/>
    </row>
    <row r="1056" spans="4:4">
      <c r="D1056" s="196"/>
    </row>
    <row r="1057" spans="4:4">
      <c r="D1057" s="196"/>
    </row>
    <row r="1058" spans="4:4">
      <c r="D1058" s="196"/>
    </row>
    <row r="1059" spans="4:4">
      <c r="D1059" s="196"/>
    </row>
    <row r="1060" spans="4:4">
      <c r="D1060" s="196"/>
    </row>
    <row r="1061" spans="4:4">
      <c r="D1061" s="196"/>
    </row>
    <row r="1062" spans="4:4">
      <c r="D1062" s="196"/>
    </row>
    <row r="1063" spans="4:4">
      <c r="D1063" s="196"/>
    </row>
    <row r="1064" spans="4:4">
      <c r="D1064" s="196"/>
    </row>
    <row r="1065" spans="4:4">
      <c r="D1065" s="196"/>
    </row>
    <row r="1066" spans="4:4">
      <c r="D1066" s="196"/>
    </row>
    <row r="1067" spans="4:4">
      <c r="D1067" s="196"/>
    </row>
    <row r="1068" spans="4:4">
      <c r="D1068" s="196"/>
    </row>
    <row r="1069" spans="4:4">
      <c r="D1069" s="196"/>
    </row>
    <row r="1070" spans="4:4">
      <c r="D1070" s="196"/>
    </row>
    <row r="1071" spans="4:4">
      <c r="D1071" s="196"/>
    </row>
    <row r="1072" spans="4:4">
      <c r="D1072" s="196"/>
    </row>
    <row r="1073" spans="4:4">
      <c r="D1073" s="196"/>
    </row>
    <row r="1074" spans="4:4">
      <c r="D1074" s="196"/>
    </row>
    <row r="1075" spans="4:4">
      <c r="D1075" s="196"/>
    </row>
    <row r="1076" spans="4:4">
      <c r="D1076" s="196"/>
    </row>
    <row r="1077" spans="4:4">
      <c r="D1077" s="196"/>
    </row>
    <row r="1078" spans="4:4">
      <c r="D1078" s="196"/>
    </row>
    <row r="1079" spans="4:4">
      <c r="D1079" s="196"/>
    </row>
    <row r="1080" spans="4:4">
      <c r="D1080" s="196"/>
    </row>
    <row r="1081" spans="4:4">
      <c r="D1081" s="196"/>
    </row>
    <row r="1082" spans="4:4">
      <c r="D1082" s="196"/>
    </row>
    <row r="1083" spans="4:4">
      <c r="D1083" s="196"/>
    </row>
    <row r="1084" spans="4:4">
      <c r="D1084" s="196"/>
    </row>
    <row r="1085" spans="4:4">
      <c r="D1085" s="196"/>
    </row>
    <row r="1086" spans="4:4">
      <c r="D1086" s="196"/>
    </row>
    <row r="1087" spans="4:4">
      <c r="D1087" s="196"/>
    </row>
    <row r="1088" spans="4:4">
      <c r="D1088" s="196"/>
    </row>
    <row r="1089" spans="4:4">
      <c r="D1089" s="196"/>
    </row>
    <row r="1090" spans="4:4">
      <c r="D1090" s="196"/>
    </row>
    <row r="1091" spans="4:4">
      <c r="D1091" s="196"/>
    </row>
    <row r="1092" spans="4:4">
      <c r="D1092" s="196"/>
    </row>
    <row r="1093" spans="4:4">
      <c r="D1093" s="196"/>
    </row>
    <row r="1094" spans="4:4">
      <c r="D1094" s="196"/>
    </row>
    <row r="1095" spans="4:4">
      <c r="D1095" s="196"/>
    </row>
    <row r="1096" spans="4:4">
      <c r="D1096" s="196"/>
    </row>
    <row r="1097" spans="4:4">
      <c r="D1097" s="196"/>
    </row>
    <row r="1098" spans="4:4">
      <c r="D1098" s="196"/>
    </row>
    <row r="1099" spans="4:4">
      <c r="D1099" s="196"/>
    </row>
    <row r="1100" spans="4:4">
      <c r="D1100" s="196"/>
    </row>
    <row r="1101" spans="4:4">
      <c r="D1101" s="196"/>
    </row>
    <row r="1102" spans="4:4">
      <c r="D1102" s="196"/>
    </row>
    <row r="1103" spans="4:4">
      <c r="D1103" s="196"/>
    </row>
    <row r="1104" spans="4:4">
      <c r="D1104" s="196"/>
    </row>
    <row r="1105" spans="4:4">
      <c r="D1105" s="196"/>
    </row>
    <row r="1106" spans="4:4">
      <c r="D1106" s="196"/>
    </row>
    <row r="1107" spans="4:4">
      <c r="D1107" s="196"/>
    </row>
    <row r="1108" spans="4:4">
      <c r="D1108" s="196"/>
    </row>
    <row r="1109" spans="4:4">
      <c r="D1109" s="196"/>
    </row>
    <row r="1110" spans="4:4">
      <c r="D1110" s="196"/>
    </row>
    <row r="1111" spans="4:4">
      <c r="D1111" s="196"/>
    </row>
    <row r="1112" spans="4:4">
      <c r="D1112" s="196"/>
    </row>
    <row r="1113" spans="4:4">
      <c r="D1113" s="196"/>
    </row>
    <row r="1114" spans="4:4">
      <c r="D1114" s="196"/>
    </row>
    <row r="1115" spans="4:4">
      <c r="D1115" s="196"/>
    </row>
    <row r="1116" spans="4:4">
      <c r="D1116" s="196"/>
    </row>
    <row r="1117" spans="4:4">
      <c r="D1117" s="196"/>
    </row>
    <row r="1118" spans="4:4">
      <c r="D1118" s="196"/>
    </row>
    <row r="1119" spans="4:4">
      <c r="D1119" s="196"/>
    </row>
    <row r="1120" spans="4:4">
      <c r="D1120" s="196"/>
    </row>
    <row r="1121" spans="4:4">
      <c r="D1121" s="196"/>
    </row>
    <row r="1122" spans="4:4">
      <c r="D1122" s="196"/>
    </row>
    <row r="1123" spans="4:4">
      <c r="D1123" s="196"/>
    </row>
    <row r="1124" spans="4:4">
      <c r="D1124" s="196"/>
    </row>
    <row r="1125" spans="4:4">
      <c r="D1125" s="196"/>
    </row>
    <row r="1126" spans="4:4">
      <c r="D1126" s="196"/>
    </row>
    <row r="1127" spans="4:4">
      <c r="D1127" s="196"/>
    </row>
    <row r="1128" spans="4:4">
      <c r="D1128" s="196"/>
    </row>
    <row r="1129" spans="4:4">
      <c r="D1129" s="196"/>
    </row>
    <row r="1130" spans="4:4">
      <c r="D1130" s="196"/>
    </row>
    <row r="1131" spans="4:4">
      <c r="D1131" s="196"/>
    </row>
    <row r="1132" spans="4:4">
      <c r="D1132" s="196"/>
    </row>
    <row r="1133" spans="4:4">
      <c r="D1133" s="196"/>
    </row>
    <row r="1134" spans="4:4">
      <c r="D1134" s="196"/>
    </row>
    <row r="1135" spans="4:4">
      <c r="D1135" s="196"/>
    </row>
    <row r="1136" spans="4:4">
      <c r="D1136" s="196"/>
    </row>
    <row r="1137" spans="4:4">
      <c r="D1137" s="196"/>
    </row>
    <row r="1138" spans="4:4">
      <c r="D1138" s="196"/>
    </row>
    <row r="1139" spans="4:4">
      <c r="D1139" s="196"/>
    </row>
    <row r="1140" spans="4:4">
      <c r="D1140" s="196"/>
    </row>
    <row r="1141" spans="4:4">
      <c r="D1141" s="196"/>
    </row>
    <row r="1142" spans="4:4">
      <c r="D1142" s="196"/>
    </row>
    <row r="1143" spans="4:4">
      <c r="D1143" s="196"/>
    </row>
    <row r="1144" spans="4:4">
      <c r="D1144" s="196"/>
    </row>
    <row r="1145" spans="4:4">
      <c r="D1145" s="196"/>
    </row>
    <row r="1146" spans="4:4">
      <c r="D1146" s="196"/>
    </row>
    <row r="1147" spans="4:4">
      <c r="D1147" s="196"/>
    </row>
    <row r="1148" spans="4:4">
      <c r="D1148" s="196"/>
    </row>
    <row r="1149" spans="4:4">
      <c r="D1149" s="196"/>
    </row>
    <row r="1150" spans="4:4">
      <c r="D1150" s="196"/>
    </row>
    <row r="1151" spans="4:4">
      <c r="D1151" s="196"/>
    </row>
    <row r="1152" spans="4:4">
      <c r="D1152" s="196"/>
    </row>
    <row r="1153" spans="4:4">
      <c r="D1153" s="196"/>
    </row>
    <row r="1154" spans="4:4">
      <c r="D1154" s="196"/>
    </row>
    <row r="1155" spans="4:4">
      <c r="D1155" s="196"/>
    </row>
    <row r="1156" spans="4:4">
      <c r="D1156" s="196"/>
    </row>
    <row r="1157" spans="4:4">
      <c r="D1157" s="196"/>
    </row>
    <row r="1158" spans="4:4">
      <c r="D1158" s="196"/>
    </row>
    <row r="1159" spans="4:4">
      <c r="D1159" s="196"/>
    </row>
    <row r="1160" spans="4:4">
      <c r="D1160" s="196"/>
    </row>
    <row r="1161" spans="4:4">
      <c r="D1161" s="196"/>
    </row>
    <row r="1162" spans="4:4">
      <c r="D1162" s="196"/>
    </row>
    <row r="1163" spans="4:4">
      <c r="D1163" s="196"/>
    </row>
    <row r="1164" spans="4:4">
      <c r="D1164" s="196"/>
    </row>
    <row r="1165" spans="4:4">
      <c r="D1165" s="196"/>
    </row>
    <row r="1166" spans="4:4">
      <c r="D1166" s="196"/>
    </row>
    <row r="1167" spans="4:4">
      <c r="D1167" s="196"/>
    </row>
    <row r="1168" spans="4:4">
      <c r="D1168" s="196"/>
    </row>
    <row r="1169" spans="4:4">
      <c r="D1169" s="196"/>
    </row>
    <row r="1170" spans="4:4">
      <c r="D1170" s="196"/>
    </row>
    <row r="1171" spans="4:4">
      <c r="D1171" s="196"/>
    </row>
    <row r="1172" spans="4:4">
      <c r="D1172" s="196"/>
    </row>
    <row r="1173" spans="4:4">
      <c r="D1173" s="196"/>
    </row>
    <row r="1174" spans="4:4">
      <c r="D1174" s="196"/>
    </row>
    <row r="1175" spans="4:4">
      <c r="D1175" s="196"/>
    </row>
    <row r="1176" spans="4:4">
      <c r="D1176" s="196"/>
    </row>
    <row r="1177" spans="4:4">
      <c r="D1177" s="196"/>
    </row>
    <row r="1178" spans="4:4">
      <c r="D1178" s="196"/>
    </row>
    <row r="1179" spans="4:4">
      <c r="D1179" s="196"/>
    </row>
    <row r="1180" spans="4:4">
      <c r="D1180" s="196"/>
    </row>
    <row r="1181" spans="4:4">
      <c r="D1181" s="196"/>
    </row>
    <row r="1182" spans="4:4">
      <c r="D1182" s="196"/>
    </row>
    <row r="1183" spans="4:4">
      <c r="D1183" s="196"/>
    </row>
    <row r="1184" spans="4:4">
      <c r="D1184" s="196"/>
    </row>
    <row r="1185" spans="4:4">
      <c r="D1185" s="196"/>
    </row>
    <row r="1186" spans="4:4">
      <c r="D1186" s="196"/>
    </row>
    <row r="1187" spans="4:4">
      <c r="D1187" s="196"/>
    </row>
    <row r="1188" spans="4:4">
      <c r="D1188" s="196"/>
    </row>
    <row r="1189" spans="4:4">
      <c r="D1189" s="196"/>
    </row>
    <row r="1190" spans="4:4">
      <c r="D1190" s="196"/>
    </row>
    <row r="1191" spans="4:4">
      <c r="D1191" s="196"/>
    </row>
    <row r="1192" spans="4:4">
      <c r="D1192" s="196"/>
    </row>
    <row r="1193" spans="4:4">
      <c r="D1193" s="196"/>
    </row>
    <row r="1194" spans="4:4">
      <c r="D1194" s="196"/>
    </row>
    <row r="1195" spans="4:4">
      <c r="D1195" s="196"/>
    </row>
    <row r="1196" spans="4:4">
      <c r="D1196" s="196"/>
    </row>
    <row r="1197" spans="4:4">
      <c r="D1197" s="196"/>
    </row>
    <row r="1198" spans="4:4">
      <c r="D1198" s="196"/>
    </row>
    <row r="1199" spans="4:4">
      <c r="D1199" s="196"/>
    </row>
    <row r="1200" spans="4:4">
      <c r="D1200" s="196"/>
    </row>
    <row r="1201" spans="4:4">
      <c r="D1201" s="196"/>
    </row>
    <row r="1202" spans="4:4">
      <c r="D1202" s="196"/>
    </row>
    <row r="1203" spans="4:4">
      <c r="D1203" s="196"/>
    </row>
    <row r="1204" spans="4:4">
      <c r="D1204" s="196"/>
    </row>
    <row r="1205" spans="4:4">
      <c r="D1205" s="196"/>
    </row>
    <row r="1206" spans="4:4">
      <c r="D1206" s="196"/>
    </row>
    <row r="1207" spans="4:4">
      <c r="D1207" s="196"/>
    </row>
    <row r="1208" spans="4:4">
      <c r="D1208" s="196"/>
    </row>
    <row r="1209" spans="4:4">
      <c r="D1209" s="196"/>
    </row>
    <row r="1210" spans="4:4">
      <c r="D1210" s="196"/>
    </row>
    <row r="1211" spans="4:4">
      <c r="D1211" s="196"/>
    </row>
    <row r="1212" spans="4:4">
      <c r="D1212" s="196"/>
    </row>
    <row r="1213" spans="4:4">
      <c r="D1213" s="196"/>
    </row>
    <row r="1214" spans="4:4">
      <c r="D1214" s="196"/>
    </row>
    <row r="1215" spans="4:4">
      <c r="D1215" s="196"/>
    </row>
    <row r="1216" spans="4:4">
      <c r="D1216" s="196"/>
    </row>
    <row r="1217" spans="4:4">
      <c r="D1217" s="196"/>
    </row>
    <row r="1218" spans="4:4">
      <c r="D1218" s="196"/>
    </row>
    <row r="1219" spans="4:4">
      <c r="D1219" s="196"/>
    </row>
    <row r="1220" spans="4:4">
      <c r="D1220" s="196"/>
    </row>
    <row r="1221" spans="4:4">
      <c r="D1221" s="196"/>
    </row>
    <row r="1222" spans="4:4">
      <c r="D1222" s="196"/>
    </row>
    <row r="1223" spans="4:4">
      <c r="D1223" s="196"/>
    </row>
    <row r="1224" spans="4:4">
      <c r="D1224" s="196"/>
    </row>
    <row r="1225" spans="4:4">
      <c r="D1225" s="196"/>
    </row>
    <row r="1226" spans="4:4">
      <c r="D1226" s="196"/>
    </row>
    <row r="1227" spans="4:4">
      <c r="D1227" s="196"/>
    </row>
    <row r="1228" spans="4:4">
      <c r="D1228" s="196"/>
    </row>
    <row r="1229" spans="4:4">
      <c r="D1229" s="196"/>
    </row>
    <row r="1230" spans="4:4">
      <c r="D1230" s="196"/>
    </row>
    <row r="1231" spans="4:4">
      <c r="D1231" s="196"/>
    </row>
    <row r="1232" spans="4:4">
      <c r="D1232" s="196"/>
    </row>
    <row r="1233" spans="4:4">
      <c r="D1233" s="196"/>
    </row>
    <row r="1234" spans="4:4">
      <c r="D1234" s="196"/>
    </row>
    <row r="1235" spans="4:4">
      <c r="D1235" s="196"/>
    </row>
    <row r="1236" spans="4:4">
      <c r="D1236" s="196"/>
    </row>
    <row r="1237" spans="4:4">
      <c r="D1237" s="196"/>
    </row>
    <row r="1238" spans="4:4">
      <c r="D1238" s="196"/>
    </row>
    <row r="1239" spans="4:4">
      <c r="D1239" s="196"/>
    </row>
    <row r="1240" spans="4:4">
      <c r="D1240" s="196"/>
    </row>
    <row r="1241" spans="4:4">
      <c r="D1241" s="196"/>
    </row>
    <row r="1242" spans="4:4">
      <c r="D1242" s="196"/>
    </row>
    <row r="1243" spans="4:4">
      <c r="D1243" s="196"/>
    </row>
    <row r="1244" spans="4:4">
      <c r="D1244" s="196"/>
    </row>
    <row r="1245" spans="4:4">
      <c r="D1245" s="196"/>
    </row>
    <row r="1246" spans="4:4">
      <c r="D1246" s="196"/>
    </row>
    <row r="1247" spans="4:4">
      <c r="D1247" s="196"/>
    </row>
    <row r="1248" spans="4:4">
      <c r="D1248" s="196"/>
    </row>
    <row r="1249" spans="4:4">
      <c r="D1249" s="196"/>
    </row>
    <row r="1250" spans="4:4">
      <c r="D1250" s="196"/>
    </row>
    <row r="1251" spans="4:4">
      <c r="D1251" s="196"/>
    </row>
    <row r="1252" spans="4:4">
      <c r="D1252" s="196"/>
    </row>
    <row r="1253" spans="4:4">
      <c r="D1253" s="196"/>
    </row>
    <row r="1254" spans="4:4">
      <c r="D1254" s="196"/>
    </row>
    <row r="1255" spans="4:4">
      <c r="D1255" s="196"/>
    </row>
    <row r="1256" spans="4:4">
      <c r="D1256" s="196"/>
    </row>
    <row r="1257" spans="4:4">
      <c r="D1257" s="196"/>
    </row>
    <row r="1258" spans="4:4">
      <c r="D1258" s="196"/>
    </row>
    <row r="1259" spans="4:4">
      <c r="D1259" s="196"/>
    </row>
    <row r="1260" spans="4:4">
      <c r="D1260" s="196"/>
    </row>
    <row r="1261" spans="4:4">
      <c r="D1261" s="196"/>
    </row>
    <row r="1262" spans="4:4">
      <c r="D1262" s="196"/>
    </row>
    <row r="1263" spans="4:4">
      <c r="D1263" s="196"/>
    </row>
    <row r="1264" spans="4:4">
      <c r="D1264" s="196"/>
    </row>
    <row r="1265" spans="4:4">
      <c r="D1265" s="196"/>
    </row>
    <row r="1266" spans="4:4">
      <c r="D1266" s="196"/>
    </row>
    <row r="1267" spans="4:4">
      <c r="D1267" s="196"/>
    </row>
    <row r="1268" spans="4:4">
      <c r="D1268" s="196"/>
    </row>
    <row r="1269" spans="4:4">
      <c r="D1269" s="196"/>
    </row>
    <row r="1270" spans="4:4">
      <c r="D1270" s="196"/>
    </row>
    <row r="1271" spans="4:4">
      <c r="D1271" s="196"/>
    </row>
    <row r="1272" spans="4:4">
      <c r="D1272" s="196"/>
    </row>
    <row r="1273" spans="4:4">
      <c r="D1273" s="196"/>
    </row>
    <row r="1274" spans="4:4">
      <c r="D1274" s="196"/>
    </row>
    <row r="1275" spans="4:4">
      <c r="D1275" s="196"/>
    </row>
    <row r="1276" spans="4:4">
      <c r="D1276" s="196"/>
    </row>
    <row r="1277" spans="4:4">
      <c r="D1277" s="196"/>
    </row>
    <row r="1278" spans="4:4">
      <c r="D1278" s="196"/>
    </row>
    <row r="1279" spans="4:4">
      <c r="D1279" s="196"/>
    </row>
    <row r="1280" spans="4:4">
      <c r="D1280" s="196"/>
    </row>
    <row r="1281" spans="4:4">
      <c r="D1281" s="196"/>
    </row>
    <row r="1282" spans="4:4">
      <c r="D1282" s="196"/>
    </row>
    <row r="1283" spans="4:4">
      <c r="D1283" s="196"/>
    </row>
    <row r="1284" spans="4:4">
      <c r="D1284" s="196"/>
    </row>
    <row r="1285" spans="4:4">
      <c r="D1285" s="196"/>
    </row>
    <row r="1286" spans="4:4">
      <c r="D1286" s="196"/>
    </row>
    <row r="1287" spans="4:4">
      <c r="D1287" s="196"/>
    </row>
    <row r="1288" spans="4:4">
      <c r="D1288" s="196"/>
    </row>
    <row r="1289" spans="4:4">
      <c r="D1289" s="196"/>
    </row>
    <row r="1290" spans="4:4">
      <c r="D1290" s="196"/>
    </row>
    <row r="1291" spans="4:4">
      <c r="D1291" s="196"/>
    </row>
    <row r="1292" spans="4:4">
      <c r="D1292" s="196"/>
    </row>
    <row r="1293" spans="4:4">
      <c r="D1293" s="196"/>
    </row>
    <row r="1294" spans="4:4">
      <c r="D1294" s="196"/>
    </row>
    <row r="1295" spans="4:4">
      <c r="D1295" s="196"/>
    </row>
    <row r="1296" spans="4:4">
      <c r="D1296" s="196"/>
    </row>
    <row r="1297" spans="4:4">
      <c r="D1297" s="196"/>
    </row>
    <row r="1298" spans="4:4">
      <c r="D1298" s="196"/>
    </row>
    <row r="1299" spans="4:4">
      <c r="D1299" s="196"/>
    </row>
    <row r="1300" spans="4:4">
      <c r="D1300" s="196"/>
    </row>
    <row r="1301" spans="4:4">
      <c r="D1301" s="196"/>
    </row>
    <row r="1302" spans="4:4">
      <c r="D1302" s="196"/>
    </row>
    <row r="1303" spans="4:4">
      <c r="D1303" s="196"/>
    </row>
    <row r="1304" spans="4:4">
      <c r="D1304" s="196"/>
    </row>
    <row r="1305" spans="4:4">
      <c r="D1305" s="196"/>
    </row>
    <row r="1306" spans="4:4">
      <c r="D1306" s="196"/>
    </row>
    <row r="1307" spans="4:4">
      <c r="D1307" s="196"/>
    </row>
    <row r="1308" spans="4:4">
      <c r="D1308" s="196"/>
    </row>
    <row r="1309" spans="4:4">
      <c r="D1309" s="196"/>
    </row>
    <row r="1310" spans="4:4">
      <c r="D1310" s="196"/>
    </row>
    <row r="1311" spans="4:4">
      <c r="D1311" s="196"/>
    </row>
    <row r="1312" spans="4:4">
      <c r="D1312" s="196"/>
    </row>
    <row r="1313" spans="4:4">
      <c r="D1313" s="196"/>
    </row>
    <row r="1314" spans="4:4">
      <c r="D1314" s="196"/>
    </row>
    <row r="1315" spans="4:4">
      <c r="D1315" s="196"/>
    </row>
    <row r="1316" spans="4:4">
      <c r="D1316" s="196"/>
    </row>
    <row r="1317" spans="4:4">
      <c r="D1317" s="196"/>
    </row>
    <row r="1318" spans="4:4">
      <c r="D1318" s="196"/>
    </row>
    <row r="1319" spans="4:4">
      <c r="D1319" s="196"/>
    </row>
    <row r="1320" spans="4:4">
      <c r="D1320" s="196"/>
    </row>
    <row r="1321" spans="4:4">
      <c r="D1321" s="196"/>
    </row>
    <row r="1322" spans="4:4">
      <c r="D1322" s="196"/>
    </row>
    <row r="1323" spans="4:4">
      <c r="D1323" s="196"/>
    </row>
    <row r="1324" spans="4:4">
      <c r="D1324" s="196"/>
    </row>
    <row r="1325" spans="4:4">
      <c r="D1325" s="196"/>
    </row>
    <row r="1326" spans="4:4">
      <c r="D1326" s="196"/>
    </row>
    <row r="1327" spans="4:4">
      <c r="D1327" s="196"/>
    </row>
    <row r="1328" spans="4:4">
      <c r="D1328" s="196"/>
    </row>
    <row r="1329" spans="4:4">
      <c r="D1329" s="196"/>
    </row>
    <row r="1330" spans="4:4">
      <c r="D1330" s="196"/>
    </row>
    <row r="1331" spans="4:4">
      <c r="D1331" s="196"/>
    </row>
    <row r="1332" spans="4:4">
      <c r="D1332" s="196"/>
    </row>
    <row r="1333" spans="4:4">
      <c r="D1333" s="196"/>
    </row>
    <row r="1334" spans="4:4">
      <c r="D1334" s="196"/>
    </row>
    <row r="1335" spans="4:4">
      <c r="D1335" s="196"/>
    </row>
    <row r="1336" spans="4:4">
      <c r="D1336" s="196"/>
    </row>
    <row r="1337" spans="4:4">
      <c r="D1337" s="196"/>
    </row>
    <row r="1338" spans="4:4">
      <c r="D1338" s="196"/>
    </row>
    <row r="1339" spans="4:4">
      <c r="D1339" s="196"/>
    </row>
    <row r="1340" spans="4:4">
      <c r="D1340" s="196"/>
    </row>
    <row r="1341" spans="4:4">
      <c r="D1341" s="196"/>
    </row>
    <row r="1342" spans="4:4">
      <c r="D1342" s="196"/>
    </row>
    <row r="1343" spans="4:4">
      <c r="D1343" s="196"/>
    </row>
    <row r="1344" spans="4:4">
      <c r="D1344" s="196"/>
    </row>
    <row r="1345" spans="4:4">
      <c r="D1345" s="196"/>
    </row>
    <row r="1346" spans="4:4">
      <c r="D1346" s="196"/>
    </row>
    <row r="1347" spans="4:4">
      <c r="D1347" s="196"/>
    </row>
    <row r="1348" spans="4:4">
      <c r="D1348" s="196"/>
    </row>
    <row r="1349" spans="4:4">
      <c r="D1349" s="196"/>
    </row>
    <row r="1350" spans="4:4">
      <c r="D1350" s="196"/>
    </row>
    <row r="1351" spans="4:4">
      <c r="D1351" s="196"/>
    </row>
    <row r="1352" spans="4:4">
      <c r="D1352" s="196"/>
    </row>
    <row r="1353" spans="4:4">
      <c r="D1353" s="196"/>
    </row>
    <row r="1354" spans="4:4">
      <c r="D1354" s="196"/>
    </row>
    <row r="1355" spans="4:4">
      <c r="D1355" s="196"/>
    </row>
    <row r="1356" spans="4:4">
      <c r="D1356" s="196"/>
    </row>
    <row r="1357" spans="4:4">
      <c r="D1357" s="196"/>
    </row>
    <row r="1358" spans="4:4">
      <c r="D1358" s="196"/>
    </row>
    <row r="1359" spans="4:4">
      <c r="D1359" s="196"/>
    </row>
    <row r="1360" spans="4:4">
      <c r="D1360" s="196"/>
    </row>
    <row r="1361" spans="4:4">
      <c r="D1361" s="196"/>
    </row>
    <row r="1362" spans="4:4">
      <c r="D1362" s="196"/>
    </row>
    <row r="1363" spans="4:4">
      <c r="D1363" s="196"/>
    </row>
    <row r="1364" spans="4:4">
      <c r="D1364" s="196"/>
    </row>
    <row r="1365" spans="4:4">
      <c r="D1365" s="196"/>
    </row>
    <row r="1366" spans="4:4">
      <c r="D1366" s="196"/>
    </row>
    <row r="1367" spans="4:4">
      <c r="D1367" s="196"/>
    </row>
    <row r="1368" spans="4:4">
      <c r="D1368" s="196"/>
    </row>
    <row r="1369" spans="4:4">
      <c r="D1369" s="196"/>
    </row>
    <row r="1370" spans="4:4">
      <c r="D1370" s="196"/>
    </row>
    <row r="1371" spans="4:4">
      <c r="D1371" s="196"/>
    </row>
    <row r="1372" spans="4:4">
      <c r="D1372" s="196"/>
    </row>
    <row r="1373" spans="4:4">
      <c r="D1373" s="196"/>
    </row>
    <row r="1374" spans="4:4">
      <c r="D1374" s="196"/>
    </row>
    <row r="1375" spans="4:4">
      <c r="D1375" s="196"/>
    </row>
    <row r="1376" spans="4:4">
      <c r="D1376" s="196"/>
    </row>
    <row r="1377" spans="4:4">
      <c r="D1377" s="196"/>
    </row>
    <row r="1378" spans="4:4">
      <c r="D1378" s="196"/>
    </row>
    <row r="1379" spans="4:4">
      <c r="D1379" s="196"/>
    </row>
    <row r="1380" spans="4:4">
      <c r="D1380" s="196"/>
    </row>
    <row r="1381" spans="4:4">
      <c r="D1381" s="196"/>
    </row>
    <row r="1382" spans="4:4">
      <c r="D1382" s="196"/>
    </row>
    <row r="1383" spans="4:4">
      <c r="D1383" s="196"/>
    </row>
    <row r="1384" spans="4:4">
      <c r="D1384" s="196"/>
    </row>
    <row r="1385" spans="4:4">
      <c r="D1385" s="196"/>
    </row>
    <row r="1386" spans="4:4">
      <c r="D1386" s="196"/>
    </row>
    <row r="1387" spans="4:4">
      <c r="D1387" s="196"/>
    </row>
    <row r="1388" spans="4:4">
      <c r="D1388" s="196"/>
    </row>
    <row r="1389" spans="4:4">
      <c r="D1389" s="196"/>
    </row>
    <row r="1390" spans="4:4">
      <c r="D1390" s="196"/>
    </row>
    <row r="1391" spans="4:4">
      <c r="D1391" s="196"/>
    </row>
    <row r="1392" spans="4:4">
      <c r="D1392" s="196"/>
    </row>
    <row r="1393" spans="4:4">
      <c r="D1393" s="196"/>
    </row>
    <row r="1394" spans="4:4">
      <c r="D1394" s="196"/>
    </row>
    <row r="1395" spans="4:4">
      <c r="D1395" s="196"/>
    </row>
    <row r="1396" spans="4:4">
      <c r="D1396" s="196"/>
    </row>
    <row r="1397" spans="4:4">
      <c r="D1397" s="196"/>
    </row>
    <row r="1398" spans="4:4">
      <c r="D1398" s="196"/>
    </row>
    <row r="1399" spans="4:4">
      <c r="D1399" s="196"/>
    </row>
    <row r="1400" spans="4:4">
      <c r="D1400" s="196"/>
    </row>
    <row r="1401" spans="4:4">
      <c r="D1401" s="196"/>
    </row>
    <row r="1402" spans="4:4">
      <c r="D1402" s="196"/>
    </row>
    <row r="1403" spans="4:4">
      <c r="D1403" s="196"/>
    </row>
    <row r="1404" spans="4:4">
      <c r="D1404" s="196"/>
    </row>
    <row r="1405" spans="4:4">
      <c r="D1405" s="196"/>
    </row>
    <row r="1406" spans="4:4">
      <c r="D1406" s="196"/>
    </row>
    <row r="1407" spans="4:4">
      <c r="D1407" s="196"/>
    </row>
    <row r="1408" spans="4:4">
      <c r="D1408" s="196"/>
    </row>
    <row r="1409" spans="4:4">
      <c r="D1409" s="196"/>
    </row>
    <row r="1410" spans="4:4">
      <c r="D1410" s="196"/>
    </row>
    <row r="1411" spans="4:4">
      <c r="D1411" s="196"/>
    </row>
    <row r="1412" spans="4:4">
      <c r="D1412" s="196"/>
    </row>
    <row r="1413" spans="4:4">
      <c r="D1413" s="196"/>
    </row>
    <row r="1414" spans="4:4">
      <c r="D1414" s="196"/>
    </row>
    <row r="1415" spans="4:4">
      <c r="D1415" s="196"/>
    </row>
    <row r="1416" spans="4:4">
      <c r="D1416" s="196"/>
    </row>
    <row r="1417" spans="4:4">
      <c r="D1417" s="196"/>
    </row>
    <row r="1418" spans="4:4">
      <c r="D1418" s="196"/>
    </row>
    <row r="1419" spans="4:4">
      <c r="D1419" s="196"/>
    </row>
    <row r="1420" spans="4:4">
      <c r="D1420" s="196"/>
    </row>
    <row r="1421" spans="4:4">
      <c r="D1421" s="196"/>
    </row>
    <row r="1422" spans="4:4">
      <c r="D1422" s="196"/>
    </row>
    <row r="1423" spans="4:4">
      <c r="D1423" s="196"/>
    </row>
    <row r="1424" spans="4:4">
      <c r="D1424" s="196"/>
    </row>
    <row r="1425" spans="4:4">
      <c r="D1425" s="196"/>
    </row>
    <row r="1426" spans="4:4">
      <c r="D1426" s="196"/>
    </row>
    <row r="1427" spans="4:4">
      <c r="D1427" s="196"/>
    </row>
    <row r="1428" spans="4:4">
      <c r="D1428" s="196"/>
    </row>
    <row r="1429" spans="4:4">
      <c r="D1429" s="196"/>
    </row>
    <row r="1430" spans="4:4">
      <c r="D1430" s="196"/>
    </row>
    <row r="1431" spans="4:4">
      <c r="D1431" s="196"/>
    </row>
    <row r="1432" spans="4:4">
      <c r="D1432" s="196"/>
    </row>
    <row r="1433" spans="4:4">
      <c r="D1433" s="196"/>
    </row>
    <row r="1434" spans="4:4">
      <c r="D1434" s="196"/>
    </row>
    <row r="1435" spans="4:4">
      <c r="D1435" s="196"/>
    </row>
    <row r="1436" spans="4:4">
      <c r="D1436" s="196"/>
    </row>
    <row r="1437" spans="4:4">
      <c r="D1437" s="196"/>
    </row>
    <row r="1438" spans="4:4">
      <c r="D1438" s="196"/>
    </row>
    <row r="1439" spans="4:4">
      <c r="D1439" s="196"/>
    </row>
    <row r="1440" spans="4:4">
      <c r="D1440" s="196"/>
    </row>
    <row r="1441" spans="4:4">
      <c r="D1441" s="196"/>
    </row>
    <row r="1442" spans="4:4">
      <c r="D1442" s="196"/>
    </row>
    <row r="1443" spans="4:4">
      <c r="D1443" s="196"/>
    </row>
    <row r="1444" spans="4:4">
      <c r="D1444" s="196"/>
    </row>
    <row r="1445" spans="4:4">
      <c r="D1445" s="196"/>
    </row>
    <row r="1446" spans="4:4">
      <c r="D1446" s="196"/>
    </row>
    <row r="1447" spans="4:4">
      <c r="D1447" s="196"/>
    </row>
    <row r="1448" spans="4:4">
      <c r="D1448" s="196"/>
    </row>
    <row r="1449" spans="4:4">
      <c r="D1449" s="196"/>
    </row>
    <row r="1450" spans="4:4">
      <c r="D1450" s="196"/>
    </row>
    <row r="1451" spans="4:4">
      <c r="D1451" s="196"/>
    </row>
    <row r="1452" spans="4:4">
      <c r="D1452" s="196"/>
    </row>
    <row r="1453" spans="4:4">
      <c r="D1453" s="196"/>
    </row>
    <row r="1454" spans="4:4">
      <c r="D1454" s="196"/>
    </row>
    <row r="1455" spans="4:4">
      <c r="D1455" s="196"/>
    </row>
    <row r="1456" spans="4:4">
      <c r="D1456" s="196"/>
    </row>
    <row r="1457" spans="4:4">
      <c r="D1457" s="196"/>
    </row>
    <row r="1458" spans="4:4">
      <c r="D1458" s="196"/>
    </row>
    <row r="1459" spans="4:4">
      <c r="D1459" s="196"/>
    </row>
    <row r="1460" spans="4:4">
      <c r="D1460" s="196"/>
    </row>
    <row r="1461" spans="4:4">
      <c r="D1461" s="196"/>
    </row>
    <row r="1462" spans="4:4">
      <c r="D1462" s="196"/>
    </row>
    <row r="1463" spans="4:4">
      <c r="D1463" s="196"/>
    </row>
    <row r="1464" spans="4:4">
      <c r="D1464" s="196"/>
    </row>
    <row r="1465" spans="4:4">
      <c r="D1465" s="196"/>
    </row>
    <row r="1466" spans="4:4">
      <c r="D1466" s="196"/>
    </row>
    <row r="1467" spans="4:4">
      <c r="D1467" s="196"/>
    </row>
    <row r="1468" spans="4:4">
      <c r="D1468" s="196"/>
    </row>
    <row r="1469" spans="4:4">
      <c r="D1469" s="196"/>
    </row>
    <row r="1470" spans="4:4">
      <c r="D1470" s="196"/>
    </row>
    <row r="1471" spans="4:4">
      <c r="D1471" s="196"/>
    </row>
    <row r="1472" spans="4:4">
      <c r="D1472" s="196"/>
    </row>
    <row r="1473" spans="4:4">
      <c r="D1473" s="196"/>
    </row>
    <row r="1474" spans="4:4">
      <c r="D1474" s="196"/>
    </row>
    <row r="1475" spans="4:4">
      <c r="D1475" s="196"/>
    </row>
    <row r="1476" spans="4:4">
      <c r="D1476" s="196"/>
    </row>
    <row r="1477" spans="4:4">
      <c r="D1477" s="196"/>
    </row>
    <row r="1478" spans="4:4">
      <c r="D1478" s="196"/>
    </row>
    <row r="1479" spans="4:4">
      <c r="D1479" s="196"/>
    </row>
    <row r="1480" spans="4:4">
      <c r="D1480" s="196"/>
    </row>
    <row r="1481" spans="4:4">
      <c r="D1481" s="196"/>
    </row>
    <row r="1482" spans="4:4">
      <c r="D1482" s="196"/>
    </row>
    <row r="1483" spans="4:4">
      <c r="D1483" s="196"/>
    </row>
    <row r="1484" spans="4:4">
      <c r="D1484" s="196"/>
    </row>
    <row r="1485" spans="4:4">
      <c r="D1485" s="196"/>
    </row>
    <row r="1486" spans="4:4">
      <c r="D1486" s="196"/>
    </row>
    <row r="1487" spans="4:4">
      <c r="D1487" s="196"/>
    </row>
    <row r="1488" spans="4:4">
      <c r="D1488" s="196"/>
    </row>
    <row r="1489" spans="4:4">
      <c r="D1489" s="196"/>
    </row>
    <row r="1490" spans="4:4">
      <c r="D1490" s="196"/>
    </row>
    <row r="1491" spans="4:4">
      <c r="D1491" s="196"/>
    </row>
    <row r="1492" spans="4:4">
      <c r="D1492" s="196"/>
    </row>
    <row r="1493" spans="4:4">
      <c r="D1493" s="196"/>
    </row>
    <row r="1494" spans="4:4">
      <c r="D1494" s="196"/>
    </row>
    <row r="1495" spans="4:4">
      <c r="D1495" s="196"/>
    </row>
    <row r="1496" spans="4:4">
      <c r="D1496" s="196"/>
    </row>
    <row r="1497" spans="4:4">
      <c r="D1497" s="196"/>
    </row>
    <row r="1498" spans="4:4">
      <c r="D1498" s="196"/>
    </row>
    <row r="1499" spans="4:4">
      <c r="D1499" s="196"/>
    </row>
    <row r="1500" spans="4:4">
      <c r="D1500" s="196"/>
    </row>
    <row r="1501" spans="4:4">
      <c r="D1501" s="196"/>
    </row>
    <row r="1502" spans="4:4">
      <c r="D1502" s="196"/>
    </row>
    <row r="1503" spans="4:4">
      <c r="D1503" s="196"/>
    </row>
    <row r="1504" spans="4:4">
      <c r="D1504" s="196"/>
    </row>
    <row r="1505" spans="4:4">
      <c r="D1505" s="196"/>
    </row>
    <row r="1506" spans="4:4">
      <c r="D1506" s="196"/>
    </row>
    <row r="1507" spans="4:4">
      <c r="D1507" s="196"/>
    </row>
    <row r="1508" spans="4:4">
      <c r="D1508" s="196"/>
    </row>
    <row r="1509" spans="4:4">
      <c r="D1509" s="196"/>
    </row>
    <row r="1510" spans="4:4">
      <c r="D1510" s="196"/>
    </row>
    <row r="1511" spans="4:4">
      <c r="D1511" s="196"/>
    </row>
    <row r="1512" spans="4:4">
      <c r="D1512" s="196"/>
    </row>
    <row r="1513" spans="4:4">
      <c r="D1513" s="196"/>
    </row>
    <row r="1514" spans="4:4">
      <c r="D1514" s="196"/>
    </row>
    <row r="1515" spans="4:4">
      <c r="D1515" s="196"/>
    </row>
    <row r="1516" spans="4:4">
      <c r="D1516" s="196"/>
    </row>
    <row r="1517" spans="4:4">
      <c r="D1517" s="196"/>
    </row>
    <row r="1518" spans="4:4">
      <c r="D1518" s="196"/>
    </row>
    <row r="1519" spans="4:4">
      <c r="D1519" s="196"/>
    </row>
    <row r="1520" spans="4:4">
      <c r="D1520" s="196"/>
    </row>
    <row r="1521" spans="4:4">
      <c r="D1521" s="196"/>
    </row>
    <row r="1522" spans="4:4">
      <c r="D1522" s="196"/>
    </row>
    <row r="1523" spans="4:4">
      <c r="D1523" s="196"/>
    </row>
    <row r="1524" spans="4:4">
      <c r="D1524" s="196"/>
    </row>
    <row r="1525" spans="4:4">
      <c r="D1525" s="196"/>
    </row>
    <row r="1526" spans="4:4">
      <c r="D1526" s="196"/>
    </row>
    <row r="1527" spans="4:4">
      <c r="D1527" s="196"/>
    </row>
    <row r="1528" spans="4:4">
      <c r="D1528" s="196"/>
    </row>
    <row r="1529" spans="4:4">
      <c r="D1529" s="196"/>
    </row>
    <row r="1530" spans="4:4">
      <c r="D1530" s="196"/>
    </row>
    <row r="1531" spans="4:4">
      <c r="D1531" s="196"/>
    </row>
    <row r="1532" spans="4:4">
      <c r="D1532" s="196"/>
    </row>
    <row r="1533" spans="4:4">
      <c r="D1533" s="196"/>
    </row>
    <row r="1534" spans="4:4">
      <c r="D1534" s="196"/>
    </row>
    <row r="1535" spans="4:4">
      <c r="D1535" s="196"/>
    </row>
    <row r="1536" spans="4:4">
      <c r="D1536" s="196"/>
    </row>
    <row r="1537" spans="4:4">
      <c r="D1537" s="196"/>
    </row>
    <row r="1538" spans="4:4">
      <c r="D1538" s="196"/>
    </row>
    <row r="1539" spans="4:4">
      <c r="D1539" s="196"/>
    </row>
    <row r="1540" spans="4:4">
      <c r="D1540" s="196"/>
    </row>
    <row r="1541" spans="4:4">
      <c r="D1541" s="196"/>
    </row>
    <row r="1542" spans="4:4">
      <c r="D1542" s="196"/>
    </row>
    <row r="1543" spans="4:4">
      <c r="D1543" s="196"/>
    </row>
    <row r="1544" spans="4:4">
      <c r="D1544" s="196"/>
    </row>
    <row r="1545" spans="4:4">
      <c r="D1545" s="196"/>
    </row>
    <row r="1546" spans="4:4">
      <c r="D1546" s="196"/>
    </row>
    <row r="1547" spans="4:4">
      <c r="D1547" s="196"/>
    </row>
    <row r="1548" spans="4:4">
      <c r="D1548" s="196"/>
    </row>
    <row r="1549" spans="4:4">
      <c r="D1549" s="196"/>
    </row>
    <row r="1550" spans="4:4">
      <c r="D1550" s="196"/>
    </row>
    <row r="1551" spans="4:4">
      <c r="D1551" s="196"/>
    </row>
    <row r="1552" spans="4:4">
      <c r="D1552" s="196"/>
    </row>
    <row r="1553" spans="4:4">
      <c r="D1553" s="196"/>
    </row>
    <row r="1554" spans="4:4">
      <c r="D1554" s="196"/>
    </row>
    <row r="1555" spans="4:4">
      <c r="D1555" s="196"/>
    </row>
    <row r="1556" spans="4:4">
      <c r="D1556" s="196"/>
    </row>
    <row r="1557" spans="4:4">
      <c r="D1557" s="196"/>
    </row>
    <row r="1558" spans="4:4">
      <c r="D1558" s="196"/>
    </row>
    <row r="1559" spans="4:4">
      <c r="D1559" s="196"/>
    </row>
    <row r="1560" spans="4:4">
      <c r="D1560" s="196"/>
    </row>
    <row r="1561" spans="4:4">
      <c r="D1561" s="196"/>
    </row>
    <row r="1562" spans="4:4">
      <c r="D1562" s="196"/>
    </row>
    <row r="1563" spans="4:4">
      <c r="D1563" s="196"/>
    </row>
    <row r="1564" spans="4:4">
      <c r="D1564" s="196"/>
    </row>
    <row r="1565" spans="4:4">
      <c r="D1565" s="196"/>
    </row>
    <row r="1566" spans="4:4">
      <c r="D1566" s="196"/>
    </row>
    <row r="1567" spans="4:4">
      <c r="D1567" s="196"/>
    </row>
    <row r="1568" spans="4:4">
      <c r="D1568" s="196"/>
    </row>
    <row r="1569" spans="4:4">
      <c r="D1569" s="196"/>
    </row>
    <row r="1570" spans="4:4">
      <c r="D1570" s="196"/>
    </row>
    <row r="1571" spans="4:4">
      <c r="D1571" s="196"/>
    </row>
    <row r="1572" spans="4:4">
      <c r="D1572" s="196"/>
    </row>
    <row r="1573" spans="4:4">
      <c r="D1573" s="196"/>
    </row>
    <row r="1574" spans="4:4">
      <c r="D1574" s="196"/>
    </row>
    <row r="1575" spans="4:4">
      <c r="D1575" s="196"/>
    </row>
    <row r="1576" spans="4:4">
      <c r="D1576" s="196"/>
    </row>
    <row r="1577" spans="4:4">
      <c r="D1577" s="196"/>
    </row>
    <row r="1578" spans="4:4">
      <c r="D1578" s="196"/>
    </row>
    <row r="1579" spans="4:4">
      <c r="D1579" s="196"/>
    </row>
    <row r="1580" spans="4:4">
      <c r="D1580" s="196"/>
    </row>
    <row r="1581" spans="4:4">
      <c r="D1581" s="196"/>
    </row>
    <row r="1582" spans="4:4">
      <c r="D1582" s="196"/>
    </row>
    <row r="1583" spans="4:4">
      <c r="D1583" s="196"/>
    </row>
    <row r="1584" spans="4:4">
      <c r="D1584" s="196"/>
    </row>
    <row r="1585" spans="4:4">
      <c r="D1585" s="196"/>
    </row>
    <row r="1586" spans="4:4">
      <c r="D1586" s="196"/>
    </row>
    <row r="1587" spans="4:4">
      <c r="D1587" s="196"/>
    </row>
    <row r="1588" spans="4:4">
      <c r="D1588" s="196"/>
    </row>
    <row r="1589" spans="4:4">
      <c r="D1589" s="196"/>
    </row>
    <row r="1590" spans="4:4">
      <c r="D1590" s="196"/>
    </row>
    <row r="1591" spans="4:4">
      <c r="D1591" s="196"/>
    </row>
    <row r="1592" spans="4:4">
      <c r="D1592" s="196"/>
    </row>
    <row r="1593" spans="4:4">
      <c r="D1593" s="196"/>
    </row>
    <row r="1594" spans="4:4">
      <c r="D1594" s="196"/>
    </row>
    <row r="1595" spans="4:4">
      <c r="D1595" s="196"/>
    </row>
    <row r="1596" spans="4:4">
      <c r="D1596" s="196"/>
    </row>
    <row r="1597" spans="4:4">
      <c r="D1597" s="196"/>
    </row>
    <row r="1598" spans="4:4">
      <c r="D1598" s="196"/>
    </row>
    <row r="1599" spans="4:4">
      <c r="D1599" s="196"/>
    </row>
    <row r="1600" spans="4:4">
      <c r="D1600" s="196"/>
    </row>
    <row r="1601" spans="4:4">
      <c r="D1601" s="196"/>
    </row>
    <row r="1602" spans="4:4">
      <c r="D1602" s="196"/>
    </row>
    <row r="1603" spans="4:4">
      <c r="D1603" s="196"/>
    </row>
    <row r="1604" spans="4:4">
      <c r="D1604" s="196"/>
    </row>
    <row r="1605" spans="4:4">
      <c r="D1605" s="196"/>
    </row>
    <row r="1606" spans="4:4">
      <c r="D1606" s="196"/>
    </row>
    <row r="1607" spans="4:4">
      <c r="D1607" s="196"/>
    </row>
    <row r="1608" spans="4:4">
      <c r="D1608" s="196"/>
    </row>
    <row r="1609" spans="4:4">
      <c r="D1609" s="196"/>
    </row>
    <row r="1610" spans="4:4">
      <c r="D1610" s="196"/>
    </row>
    <row r="1611" spans="4:4">
      <c r="D1611" s="196"/>
    </row>
    <row r="1612" spans="4:4">
      <c r="D1612" s="196"/>
    </row>
    <row r="1613" spans="4:4">
      <c r="D1613" s="196"/>
    </row>
    <row r="1614" spans="4:4">
      <c r="D1614" s="196"/>
    </row>
    <row r="1615" spans="4:4">
      <c r="D1615" s="196"/>
    </row>
    <row r="1616" spans="4:4">
      <c r="D1616" s="196"/>
    </row>
    <row r="1617" spans="4:4">
      <c r="D1617" s="196"/>
    </row>
    <row r="1618" spans="4:4">
      <c r="D1618" s="196"/>
    </row>
    <row r="1619" spans="4:4">
      <c r="D1619" s="196"/>
    </row>
    <row r="1620" spans="4:4">
      <c r="D1620" s="196"/>
    </row>
    <row r="1621" spans="4:4">
      <c r="D1621" s="196"/>
    </row>
    <row r="1622" spans="4:4">
      <c r="D1622" s="196"/>
    </row>
    <row r="1623" spans="4:4">
      <c r="D1623" s="196"/>
    </row>
    <row r="1624" spans="4:4">
      <c r="D1624" s="196"/>
    </row>
    <row r="1625" spans="4:4">
      <c r="D1625" s="196"/>
    </row>
    <row r="1626" spans="4:4">
      <c r="D1626" s="196"/>
    </row>
    <row r="1627" spans="4:4">
      <c r="D1627" s="196"/>
    </row>
    <row r="1628" spans="4:4">
      <c r="D1628" s="196"/>
    </row>
    <row r="1629" spans="4:4">
      <c r="D1629" s="196"/>
    </row>
    <row r="1630" spans="4:4">
      <c r="D1630" s="196"/>
    </row>
    <row r="1631" spans="4:4">
      <c r="D1631" s="196"/>
    </row>
    <row r="1632" spans="4:4">
      <c r="D1632" s="196"/>
    </row>
    <row r="1633" spans="4:4">
      <c r="D1633" s="196"/>
    </row>
    <row r="1634" spans="4:4">
      <c r="D1634" s="196"/>
    </row>
    <row r="1635" spans="4:4">
      <c r="D1635" s="196"/>
    </row>
    <row r="1636" spans="4:4">
      <c r="D1636" s="196"/>
    </row>
    <row r="1637" spans="4:4">
      <c r="D1637" s="196"/>
    </row>
    <row r="1638" spans="4:4">
      <c r="D1638" s="196"/>
    </row>
    <row r="1639" spans="4:4">
      <c r="D1639" s="196"/>
    </row>
    <row r="1640" spans="4:4">
      <c r="D1640" s="196"/>
    </row>
    <row r="1641" spans="4:4">
      <c r="D1641" s="196"/>
    </row>
    <row r="1642" spans="4:4">
      <c r="D1642" s="196"/>
    </row>
    <row r="1643" spans="4:4">
      <c r="D1643" s="196"/>
    </row>
    <row r="1644" spans="4:4">
      <c r="D1644" s="196"/>
    </row>
    <row r="1645" spans="4:4">
      <c r="D1645" s="196"/>
    </row>
    <row r="1646" spans="4:4">
      <c r="D1646" s="196"/>
    </row>
    <row r="1647" spans="4:4">
      <c r="D1647" s="196"/>
    </row>
    <row r="1648" spans="4:4">
      <c r="D1648" s="196"/>
    </row>
    <row r="1649" spans="4:4">
      <c r="D1649" s="196"/>
    </row>
    <row r="1650" spans="4:4">
      <c r="D1650" s="196"/>
    </row>
    <row r="1651" spans="4:4">
      <c r="D1651" s="196"/>
    </row>
    <row r="1652" spans="4:4">
      <c r="D1652" s="196"/>
    </row>
    <row r="1653" spans="4:4">
      <c r="D1653" s="196"/>
    </row>
    <row r="1654" spans="4:4">
      <c r="D1654" s="196"/>
    </row>
    <row r="1655" spans="4:4">
      <c r="D1655" s="196"/>
    </row>
    <row r="1656" spans="4:4">
      <c r="D1656" s="196"/>
    </row>
    <row r="1657" spans="4:4">
      <c r="D1657" s="196"/>
    </row>
    <row r="1658" spans="4:4">
      <c r="D1658" s="196"/>
    </row>
    <row r="1659" spans="4:4">
      <c r="D1659" s="196"/>
    </row>
    <row r="1660" spans="4:4">
      <c r="D1660" s="196"/>
    </row>
    <row r="1661" spans="4:4">
      <c r="D1661" s="196"/>
    </row>
    <row r="1662" spans="4:4">
      <c r="D1662" s="196"/>
    </row>
    <row r="1663" spans="4:4">
      <c r="D1663" s="196"/>
    </row>
    <row r="1664" spans="4:4">
      <c r="D1664" s="196"/>
    </row>
    <row r="1665" spans="4:4">
      <c r="D1665" s="196"/>
    </row>
    <row r="1666" spans="4:4">
      <c r="D1666" s="196"/>
    </row>
    <row r="1667" spans="4:4">
      <c r="D1667" s="196"/>
    </row>
    <row r="1668" spans="4:4">
      <c r="D1668" s="196"/>
    </row>
    <row r="1669" spans="4:4">
      <c r="D1669" s="196"/>
    </row>
    <row r="1670" spans="4:4">
      <c r="D1670" s="196"/>
    </row>
    <row r="1671" spans="4:4">
      <c r="D1671" s="196"/>
    </row>
    <row r="1672" spans="4:4">
      <c r="D1672" s="196"/>
    </row>
    <row r="1673" spans="4:4">
      <c r="D1673" s="196"/>
    </row>
    <row r="1674" spans="4:4">
      <c r="D1674" s="196"/>
    </row>
    <row r="1675" spans="4:4">
      <c r="D1675" s="196"/>
    </row>
    <row r="1676" spans="4:4">
      <c r="D1676" s="196"/>
    </row>
    <row r="1677" spans="4:4">
      <c r="D1677" s="196"/>
    </row>
    <row r="1678" spans="4:4">
      <c r="D1678" s="196"/>
    </row>
    <row r="1679" spans="4:4">
      <c r="D1679" s="196"/>
    </row>
    <row r="1680" spans="4:4">
      <c r="D1680" s="196"/>
    </row>
    <row r="1681" spans="4:4">
      <c r="D1681" s="196"/>
    </row>
    <row r="1682" spans="4:4">
      <c r="D1682" s="196"/>
    </row>
    <row r="1683" spans="4:4">
      <c r="D1683" s="196"/>
    </row>
    <row r="1684" spans="4:4">
      <c r="D1684" s="196"/>
    </row>
    <row r="1685" spans="4:4">
      <c r="D1685" s="196"/>
    </row>
    <row r="1686" spans="4:4">
      <c r="D1686" s="196"/>
    </row>
    <row r="1687" spans="4:4">
      <c r="D1687" s="196"/>
    </row>
    <row r="1688" spans="4:4">
      <c r="D1688" s="196"/>
    </row>
    <row r="1689" spans="4:4">
      <c r="D1689" s="196"/>
    </row>
    <row r="1690" spans="4:4">
      <c r="D1690" s="196"/>
    </row>
    <row r="1691" spans="4:4">
      <c r="D1691" s="196"/>
    </row>
    <row r="1692" spans="4:4">
      <c r="D1692" s="196"/>
    </row>
    <row r="1693" spans="4:4">
      <c r="D1693" s="196"/>
    </row>
    <row r="1694" spans="4:4">
      <c r="D1694" s="196"/>
    </row>
    <row r="1695" spans="4:4">
      <c r="D1695" s="196"/>
    </row>
    <row r="1696" spans="4:4">
      <c r="D1696" s="196"/>
    </row>
    <row r="1697" spans="4:4">
      <c r="D1697" s="196"/>
    </row>
    <row r="1698" spans="4:4">
      <c r="D1698" s="196"/>
    </row>
    <row r="1699" spans="4:4">
      <c r="D1699" s="196"/>
    </row>
    <row r="1700" spans="4:4">
      <c r="D1700" s="196"/>
    </row>
    <row r="1701" spans="4:4">
      <c r="D1701" s="196"/>
    </row>
    <row r="1702" spans="4:4">
      <c r="D1702" s="196"/>
    </row>
    <row r="1703" spans="4:4">
      <c r="D1703" s="196"/>
    </row>
    <row r="1704" spans="4:4">
      <c r="D1704" s="196"/>
    </row>
    <row r="1705" spans="4:4">
      <c r="D1705" s="196"/>
    </row>
    <row r="1706" spans="4:4">
      <c r="D1706" s="196"/>
    </row>
    <row r="1707" spans="4:4">
      <c r="D1707" s="196"/>
    </row>
    <row r="1708" spans="4:4">
      <c r="D1708" s="196"/>
    </row>
    <row r="1709" spans="4:4">
      <c r="D1709" s="196"/>
    </row>
    <row r="1710" spans="4:4">
      <c r="D1710" s="196"/>
    </row>
    <row r="1711" spans="4:4">
      <c r="D1711" s="196"/>
    </row>
    <row r="1712" spans="4:4">
      <c r="D1712" s="196"/>
    </row>
    <row r="1713" spans="4:4">
      <c r="D1713" s="196"/>
    </row>
    <row r="1714" spans="4:4">
      <c r="D1714" s="196"/>
    </row>
    <row r="1715" spans="4:4">
      <c r="D1715" s="196"/>
    </row>
    <row r="1716" spans="4:4">
      <c r="D1716" s="196"/>
    </row>
    <row r="1717" spans="4:4">
      <c r="D1717" s="196"/>
    </row>
    <row r="1718" spans="4:4">
      <c r="D1718" s="196"/>
    </row>
    <row r="1719" spans="4:4">
      <c r="D1719" s="196"/>
    </row>
    <row r="1720" spans="4:4">
      <c r="D1720" s="196"/>
    </row>
    <row r="1721" spans="4:4">
      <c r="D1721" s="196"/>
    </row>
    <row r="1722" spans="4:4">
      <c r="D1722" s="196"/>
    </row>
    <row r="1723" spans="4:4">
      <c r="D1723" s="196"/>
    </row>
    <row r="1724" spans="4:4">
      <c r="D1724" s="196"/>
    </row>
    <row r="1725" spans="4:4">
      <c r="D1725" s="196"/>
    </row>
    <row r="1726" spans="4:4">
      <c r="D1726" s="196"/>
    </row>
    <row r="1727" spans="4:4">
      <c r="D1727" s="196"/>
    </row>
    <row r="1728" spans="4:4">
      <c r="D1728" s="196"/>
    </row>
    <row r="1729" spans="4:4">
      <c r="D1729" s="196"/>
    </row>
    <row r="1730" spans="4:4">
      <c r="D1730" s="196"/>
    </row>
    <row r="1731" spans="4:4">
      <c r="D1731" s="196"/>
    </row>
    <row r="1732" spans="4:4">
      <c r="D1732" s="196"/>
    </row>
    <row r="1733" spans="4:4">
      <c r="D1733" s="196"/>
    </row>
    <row r="1734" spans="4:4">
      <c r="D1734" s="196"/>
    </row>
    <row r="1735" spans="4:4">
      <c r="D1735" s="196"/>
    </row>
    <row r="1736" spans="4:4">
      <c r="D1736" s="196"/>
    </row>
    <row r="1737" spans="4:4">
      <c r="D1737" s="196"/>
    </row>
    <row r="1738" spans="4:4">
      <c r="D1738" s="196"/>
    </row>
    <row r="1739" spans="4:4">
      <c r="D1739" s="196"/>
    </row>
    <row r="1740" spans="4:4">
      <c r="D1740" s="196"/>
    </row>
    <row r="1741" spans="4:4">
      <c r="D1741" s="196"/>
    </row>
    <row r="1742" spans="4:4">
      <c r="D1742" s="196"/>
    </row>
    <row r="1743" spans="4:4">
      <c r="D1743" s="196"/>
    </row>
    <row r="1744" spans="4:4">
      <c r="D1744" s="196"/>
    </row>
    <row r="1745" spans="4:4">
      <c r="D1745" s="196"/>
    </row>
    <row r="1746" spans="4:4">
      <c r="D1746" s="196"/>
    </row>
    <row r="1747" spans="4:4">
      <c r="D1747" s="196"/>
    </row>
    <row r="1748" spans="4:4">
      <c r="D1748" s="196"/>
    </row>
    <row r="1749" spans="4:4">
      <c r="D1749" s="196"/>
    </row>
    <row r="1750" spans="4:4">
      <c r="D1750" s="196"/>
    </row>
    <row r="1751" spans="4:4">
      <c r="D1751" s="196"/>
    </row>
    <row r="1752" spans="4:4">
      <c r="D1752" s="196"/>
    </row>
    <row r="1753" spans="4:4">
      <c r="D1753" s="196"/>
    </row>
    <row r="1754" spans="4:4">
      <c r="D1754" s="196"/>
    </row>
    <row r="1755" spans="4:4">
      <c r="D1755" s="196"/>
    </row>
    <row r="1756" spans="4:4">
      <c r="D1756" s="196"/>
    </row>
    <row r="1757" spans="4:4">
      <c r="D1757" s="196"/>
    </row>
    <row r="1758" spans="4:4">
      <c r="D1758" s="196"/>
    </row>
    <row r="1759" spans="4:4">
      <c r="D1759" s="196"/>
    </row>
    <row r="1760" spans="4:4">
      <c r="D1760" s="196"/>
    </row>
    <row r="1761" spans="4:4">
      <c r="D1761" s="196"/>
    </row>
    <row r="1762" spans="4:4">
      <c r="D1762" s="196"/>
    </row>
    <row r="1763" spans="4:4">
      <c r="D1763" s="196"/>
    </row>
    <row r="1764" spans="4:4">
      <c r="D1764" s="196"/>
    </row>
    <row r="1765" spans="4:4">
      <c r="D1765" s="196"/>
    </row>
    <row r="1766" spans="4:4">
      <c r="D1766" s="196"/>
    </row>
    <row r="1767" spans="4:4">
      <c r="D1767" s="196"/>
    </row>
    <row r="1768" spans="4:4">
      <c r="D1768" s="196"/>
    </row>
    <row r="1769" spans="4:4">
      <c r="D1769" s="196"/>
    </row>
    <row r="1770" spans="4:4">
      <c r="D1770" s="196"/>
    </row>
    <row r="1771" spans="4:4">
      <c r="D1771" s="196"/>
    </row>
    <row r="1772" spans="4:4">
      <c r="D1772" s="196"/>
    </row>
    <row r="1773" spans="4:4">
      <c r="D1773" s="196"/>
    </row>
    <row r="1774" spans="4:4">
      <c r="D1774" s="196"/>
    </row>
    <row r="1775" spans="4:4">
      <c r="D1775" s="196"/>
    </row>
    <row r="1776" spans="4:4">
      <c r="D1776" s="196"/>
    </row>
    <row r="1777" spans="4:4">
      <c r="D1777" s="196"/>
    </row>
    <row r="1778" spans="4:4">
      <c r="D1778" s="196"/>
    </row>
    <row r="1779" spans="4:4">
      <c r="D1779" s="196"/>
    </row>
    <row r="1780" spans="4:4">
      <c r="D1780" s="196"/>
    </row>
    <row r="1781" spans="4:4">
      <c r="D1781" s="196"/>
    </row>
    <row r="1782" spans="4:4">
      <c r="D1782" s="196"/>
    </row>
    <row r="1783" spans="4:4">
      <c r="D1783" s="196"/>
    </row>
    <row r="1784" spans="4:4">
      <c r="D1784" s="196"/>
    </row>
    <row r="1785" spans="4:4">
      <c r="D1785" s="196"/>
    </row>
    <row r="1786" spans="4:4">
      <c r="D1786" s="196"/>
    </row>
    <row r="1787" spans="4:4">
      <c r="D1787" s="196"/>
    </row>
    <row r="1788" spans="4:4">
      <c r="D1788" s="196"/>
    </row>
    <row r="1789" spans="4:4">
      <c r="D1789" s="196"/>
    </row>
    <row r="1790" spans="4:4">
      <c r="D1790" s="196"/>
    </row>
    <row r="1791" spans="4:4">
      <c r="D1791" s="196"/>
    </row>
    <row r="1792" spans="4:4">
      <c r="D1792" s="196"/>
    </row>
    <row r="1793" spans="4:4">
      <c r="D1793" s="196"/>
    </row>
    <row r="1794" spans="4:4">
      <c r="D1794" s="196"/>
    </row>
    <row r="1795" spans="4:4">
      <c r="D1795" s="196"/>
    </row>
    <row r="1796" spans="4:4">
      <c r="D1796" s="196"/>
    </row>
    <row r="1797" spans="4:4">
      <c r="D1797" s="196"/>
    </row>
    <row r="1798" spans="4:4">
      <c r="D1798" s="196"/>
    </row>
    <row r="1799" spans="4:4">
      <c r="D1799" s="196"/>
    </row>
    <row r="1800" spans="4:4">
      <c r="D1800" s="196"/>
    </row>
    <row r="1801" spans="4:4">
      <c r="D1801" s="196"/>
    </row>
    <row r="1802" spans="4:4">
      <c r="D1802" s="196"/>
    </row>
    <row r="1803" spans="4:4">
      <c r="D1803" s="196"/>
    </row>
    <row r="1804" spans="4:4">
      <c r="D1804" s="196"/>
    </row>
    <row r="1805" spans="4:4">
      <c r="D1805" s="196"/>
    </row>
    <row r="1806" spans="4:4">
      <c r="D1806" s="196"/>
    </row>
    <row r="1807" spans="4:4">
      <c r="D1807" s="196"/>
    </row>
    <row r="1808" spans="4:4">
      <c r="D1808" s="196"/>
    </row>
    <row r="1809" spans="4:4">
      <c r="D1809" s="196"/>
    </row>
    <row r="1810" spans="4:4">
      <c r="D1810" s="196"/>
    </row>
    <row r="1811" spans="4:4">
      <c r="D1811" s="196"/>
    </row>
    <row r="1812" spans="4:4">
      <c r="D1812" s="196"/>
    </row>
    <row r="1813" spans="4:4">
      <c r="D1813" s="196"/>
    </row>
    <row r="1814" spans="4:4">
      <c r="D1814" s="196"/>
    </row>
    <row r="1815" spans="4:4">
      <c r="D1815" s="196"/>
    </row>
    <row r="1816" spans="4:4">
      <c r="D1816" s="196"/>
    </row>
    <row r="1817" spans="4:4">
      <c r="D1817" s="196"/>
    </row>
    <row r="1818" spans="4:4">
      <c r="D1818" s="196"/>
    </row>
    <row r="1819" spans="4:4">
      <c r="D1819" s="196"/>
    </row>
    <row r="1820" spans="4:4">
      <c r="D1820" s="196"/>
    </row>
    <row r="1821" spans="4:4">
      <c r="D1821" s="196"/>
    </row>
    <row r="1822" spans="4:4">
      <c r="D1822" s="196"/>
    </row>
    <row r="1823" spans="4:4">
      <c r="D1823" s="196"/>
    </row>
    <row r="1824" spans="4:4">
      <c r="D1824" s="196"/>
    </row>
    <row r="1825" spans="4:4">
      <c r="D1825" s="196"/>
    </row>
    <row r="1826" spans="4:4">
      <c r="D1826" s="196"/>
    </row>
    <row r="1827" spans="4:4">
      <c r="D1827" s="196"/>
    </row>
    <row r="1828" spans="4:4">
      <c r="D1828" s="196"/>
    </row>
    <row r="1829" spans="4:4">
      <c r="D1829" s="196"/>
    </row>
    <row r="1830" spans="4:4">
      <c r="D1830" s="196"/>
    </row>
    <row r="1831" spans="4:4">
      <c r="D1831" s="196"/>
    </row>
    <row r="1832" spans="4:4">
      <c r="D1832" s="196"/>
    </row>
    <row r="1833" spans="4:4">
      <c r="D1833" s="196"/>
    </row>
    <row r="1834" spans="4:4">
      <c r="D1834" s="196"/>
    </row>
    <row r="1835" spans="4:4">
      <c r="D1835" s="196"/>
    </row>
    <row r="1836" spans="4:4">
      <c r="D1836" s="196"/>
    </row>
    <row r="1837" spans="4:4">
      <c r="D1837" s="196"/>
    </row>
    <row r="1838" spans="4:4">
      <c r="D1838" s="196"/>
    </row>
    <row r="1839" spans="4:4">
      <c r="D1839" s="196"/>
    </row>
    <row r="1840" spans="4:4">
      <c r="D1840" s="196"/>
    </row>
    <row r="1841" spans="4:4">
      <c r="D1841" s="196"/>
    </row>
    <row r="1842" spans="4:4">
      <c r="D1842" s="196"/>
    </row>
    <row r="1843" spans="4:4">
      <c r="D1843" s="196"/>
    </row>
    <row r="1844" spans="4:4">
      <c r="D1844" s="196"/>
    </row>
    <row r="1845" spans="4:4">
      <c r="D1845" s="196"/>
    </row>
    <row r="1846" spans="4:4">
      <c r="D1846" s="196"/>
    </row>
    <row r="1847" spans="4:4">
      <c r="D1847" s="196"/>
    </row>
    <row r="1848" spans="4:4">
      <c r="D1848" s="196"/>
    </row>
    <row r="1849" spans="4:4">
      <c r="D1849" s="196"/>
    </row>
    <row r="1850" spans="4:4">
      <c r="D1850" s="196"/>
    </row>
    <row r="1851" spans="4:4">
      <c r="D1851" s="196"/>
    </row>
    <row r="1852" spans="4:4">
      <c r="D1852" s="196"/>
    </row>
    <row r="1853" spans="4:4">
      <c r="D1853" s="196"/>
    </row>
    <row r="1854" spans="4:4">
      <c r="D1854" s="196"/>
    </row>
    <row r="1855" spans="4:4">
      <c r="D1855" s="196"/>
    </row>
    <row r="1856" spans="4:4">
      <c r="D1856" s="196"/>
    </row>
    <row r="1857" spans="4:4">
      <c r="D1857" s="196"/>
    </row>
    <row r="1858" spans="4:4">
      <c r="D1858" s="196"/>
    </row>
    <row r="1859" spans="4:4">
      <c r="D1859" s="196"/>
    </row>
    <row r="1860" spans="4:4">
      <c r="D1860" s="196"/>
    </row>
    <row r="1861" spans="4:4">
      <c r="D1861" s="196"/>
    </row>
    <row r="1862" spans="4:4">
      <c r="D1862" s="196"/>
    </row>
    <row r="1863" spans="4:4">
      <c r="D1863" s="196"/>
    </row>
    <row r="1864" spans="4:4">
      <c r="D1864" s="196"/>
    </row>
    <row r="1865" spans="4:4">
      <c r="D1865" s="196"/>
    </row>
    <row r="1866" spans="4:4">
      <c r="D1866" s="196"/>
    </row>
    <row r="1867" spans="4:4">
      <c r="D1867" s="196"/>
    </row>
    <row r="1868" spans="4:4">
      <c r="D1868" s="196"/>
    </row>
    <row r="1869" spans="4:4">
      <c r="D1869" s="196"/>
    </row>
    <row r="1870" spans="4:4">
      <c r="D1870" s="196"/>
    </row>
    <row r="1871" spans="4:4">
      <c r="D1871" s="196"/>
    </row>
    <row r="1872" spans="4:4">
      <c r="D1872" s="196"/>
    </row>
    <row r="1873" spans="4:4">
      <c r="D1873" s="196"/>
    </row>
    <row r="1874" spans="4:4">
      <c r="D1874" s="196"/>
    </row>
    <row r="1875" spans="4:4">
      <c r="D1875" s="196"/>
    </row>
    <row r="1876" spans="4:4">
      <c r="D1876" s="196"/>
    </row>
    <row r="1877" spans="4:4">
      <c r="D1877" s="196"/>
    </row>
    <row r="1878" spans="4:4">
      <c r="D1878" s="196"/>
    </row>
    <row r="1879" spans="4:4">
      <c r="D1879" s="196"/>
    </row>
    <row r="1880" spans="4:4">
      <c r="D1880" s="196"/>
    </row>
    <row r="1881" spans="4:4">
      <c r="D1881" s="196"/>
    </row>
    <row r="1882" spans="4:4">
      <c r="D1882" s="196"/>
    </row>
    <row r="1883" spans="4:4">
      <c r="D1883" s="196"/>
    </row>
    <row r="1884" spans="4:4">
      <c r="D1884" s="196"/>
    </row>
    <row r="1885" spans="4:4">
      <c r="D1885" s="196"/>
    </row>
    <row r="1886" spans="4:4">
      <c r="D1886" s="196"/>
    </row>
    <row r="1887" spans="4:4">
      <c r="D1887" s="196"/>
    </row>
    <row r="1888" spans="4:4">
      <c r="D1888" s="196"/>
    </row>
    <row r="1889" spans="4:4">
      <c r="D1889" s="196"/>
    </row>
    <row r="1890" spans="4:4">
      <c r="D1890" s="196"/>
    </row>
    <row r="1891" spans="4:4">
      <c r="D1891" s="196"/>
    </row>
    <row r="1892" spans="4:4">
      <c r="D1892" s="196"/>
    </row>
    <row r="1893" spans="4:4">
      <c r="D1893" s="196"/>
    </row>
    <row r="1894" spans="4:4">
      <c r="D1894" s="196"/>
    </row>
    <row r="1895" spans="4:4">
      <c r="D1895" s="196"/>
    </row>
    <row r="1896" spans="4:4">
      <c r="D1896" s="196"/>
    </row>
    <row r="1897" spans="4:4">
      <c r="D1897" s="196"/>
    </row>
    <row r="1898" spans="4:4">
      <c r="D1898" s="196"/>
    </row>
    <row r="1899" spans="4:4">
      <c r="D1899" s="196"/>
    </row>
    <row r="1900" spans="4:4">
      <c r="D1900" s="196"/>
    </row>
    <row r="1901" spans="4:4">
      <c r="D1901" s="196"/>
    </row>
    <row r="1902" spans="4:4">
      <c r="D1902" s="196"/>
    </row>
    <row r="1903" spans="4:4">
      <c r="D1903" s="196"/>
    </row>
    <row r="1904" spans="4:4">
      <c r="D1904" s="196"/>
    </row>
    <row r="1905" spans="4:4">
      <c r="D1905" s="196"/>
    </row>
    <row r="1906" spans="4:4">
      <c r="D1906" s="196"/>
    </row>
    <row r="1907" spans="4:4">
      <c r="D1907" s="196"/>
    </row>
    <row r="1908" spans="4:4">
      <c r="D1908" s="196"/>
    </row>
    <row r="1909" spans="4:4">
      <c r="D1909" s="196"/>
    </row>
    <row r="1910" spans="4:4">
      <c r="D1910" s="196"/>
    </row>
    <row r="1911" spans="4:4">
      <c r="D1911" s="196"/>
    </row>
    <row r="1912" spans="4:4">
      <c r="D1912" s="196"/>
    </row>
    <row r="1913" spans="4:4">
      <c r="D1913" s="196"/>
    </row>
    <row r="1914" spans="4:4">
      <c r="D1914" s="196"/>
    </row>
    <row r="1915" spans="4:4">
      <c r="D1915" s="196"/>
    </row>
    <row r="1916" spans="4:4">
      <c r="D1916" s="196"/>
    </row>
    <row r="1917" spans="4:4">
      <c r="D1917" s="196"/>
    </row>
    <row r="1918" spans="4:4">
      <c r="D1918" s="196"/>
    </row>
    <row r="1919" spans="4:4">
      <c r="D1919" s="196"/>
    </row>
    <row r="1920" spans="4:4">
      <c r="D1920" s="196"/>
    </row>
    <row r="1921" spans="4:4">
      <c r="D1921" s="196"/>
    </row>
    <row r="1922" spans="4:4">
      <c r="D1922" s="196"/>
    </row>
    <row r="1923" spans="4:4">
      <c r="D1923" s="196"/>
    </row>
    <row r="1924" spans="4:4">
      <c r="D1924" s="196"/>
    </row>
    <row r="1925" spans="4:4">
      <c r="D1925" s="196"/>
    </row>
    <row r="1926" spans="4:4">
      <c r="D1926" s="196"/>
    </row>
    <row r="1927" spans="4:4">
      <c r="D1927" s="196"/>
    </row>
    <row r="1928" spans="4:4">
      <c r="D1928" s="196"/>
    </row>
    <row r="1929" spans="4:4">
      <c r="D1929" s="196"/>
    </row>
    <row r="1930" spans="4:4">
      <c r="D1930" s="196"/>
    </row>
    <row r="1931" spans="4:4">
      <c r="D1931" s="196"/>
    </row>
    <row r="1932" spans="4:4">
      <c r="D1932" s="196"/>
    </row>
    <row r="1933" spans="4:4">
      <c r="D1933" s="196"/>
    </row>
    <row r="1934" spans="4:4">
      <c r="D1934" s="196"/>
    </row>
    <row r="1935" spans="4:4">
      <c r="D1935" s="196"/>
    </row>
    <row r="1936" spans="4:4">
      <c r="D1936" s="196"/>
    </row>
    <row r="1937" spans="4:4">
      <c r="D1937" s="196"/>
    </row>
    <row r="1938" spans="4:4">
      <c r="D1938" s="196"/>
    </row>
    <row r="1939" spans="4:4">
      <c r="D1939" s="196"/>
    </row>
    <row r="1940" spans="4:4">
      <c r="D1940" s="196"/>
    </row>
    <row r="1941" spans="4:4">
      <c r="D1941" s="196"/>
    </row>
    <row r="1942" spans="4:4">
      <c r="D1942" s="196"/>
    </row>
    <row r="1943" spans="4:4">
      <c r="D1943" s="196"/>
    </row>
    <row r="1944" spans="4:4">
      <c r="D1944" s="196"/>
    </row>
    <row r="1945" spans="4:4">
      <c r="D1945" s="196"/>
    </row>
    <row r="1946" spans="4:4">
      <c r="D1946" s="196"/>
    </row>
    <row r="1947" spans="4:4">
      <c r="D1947" s="196"/>
    </row>
    <row r="1948" spans="4:4">
      <c r="D1948" s="196"/>
    </row>
    <row r="1949" spans="4:4">
      <c r="D1949" s="196"/>
    </row>
    <row r="1950" spans="4:4">
      <c r="D1950" s="196"/>
    </row>
    <row r="1951" spans="4:4">
      <c r="D1951" s="196"/>
    </row>
    <row r="1952" spans="4:4">
      <c r="D1952" s="196"/>
    </row>
    <row r="1953" spans="4:4">
      <c r="D1953" s="196"/>
    </row>
    <row r="1954" spans="4:4">
      <c r="D1954" s="196"/>
    </row>
    <row r="1955" spans="4:4">
      <c r="D1955" s="196"/>
    </row>
    <row r="1956" spans="4:4">
      <c r="D1956" s="196"/>
    </row>
    <row r="1957" spans="4:4">
      <c r="D1957" s="196"/>
    </row>
    <row r="1958" spans="4:4">
      <c r="D1958" s="196"/>
    </row>
    <row r="1959" spans="4:4">
      <c r="D1959" s="196"/>
    </row>
    <row r="1960" spans="4:4">
      <c r="D1960" s="196"/>
    </row>
    <row r="1961" spans="4:4">
      <c r="D1961" s="196"/>
    </row>
    <row r="1962" spans="4:4">
      <c r="D1962" s="196"/>
    </row>
    <row r="1963" spans="4:4">
      <c r="D1963" s="196"/>
    </row>
    <row r="1964" spans="4:4">
      <c r="D1964" s="196"/>
    </row>
    <row r="1965" spans="4:4">
      <c r="D1965" s="196"/>
    </row>
    <row r="1966" spans="4:4">
      <c r="D1966" s="196"/>
    </row>
    <row r="1967" spans="4:4">
      <c r="D1967" s="196"/>
    </row>
    <row r="1968" spans="4:4">
      <c r="D1968" s="196"/>
    </row>
    <row r="1969" spans="4:4">
      <c r="D1969" s="196"/>
    </row>
    <row r="1970" spans="4:4">
      <c r="D1970" s="196"/>
    </row>
    <row r="1971" spans="4:4">
      <c r="D1971" s="196"/>
    </row>
    <row r="1972" spans="4:4">
      <c r="D1972" s="196"/>
    </row>
    <row r="1973" spans="4:4">
      <c r="D1973" s="196"/>
    </row>
    <row r="1974" spans="4:4">
      <c r="D1974" s="196"/>
    </row>
    <row r="1975" spans="4:4">
      <c r="D1975" s="196"/>
    </row>
    <row r="1976" spans="4:4">
      <c r="D1976" s="196"/>
    </row>
    <row r="1977" spans="4:4">
      <c r="D1977" s="196"/>
    </row>
    <row r="1978" spans="4:4">
      <c r="D1978" s="196"/>
    </row>
    <row r="1979" spans="4:4">
      <c r="D1979" s="196"/>
    </row>
    <row r="1980" spans="4:4">
      <c r="D1980" s="196"/>
    </row>
    <row r="1981" spans="4:4">
      <c r="D1981" s="196"/>
    </row>
    <row r="1982" spans="4:4">
      <c r="D1982" s="196"/>
    </row>
    <row r="1983" spans="4:4">
      <c r="D1983" s="196"/>
    </row>
    <row r="1984" spans="4:4">
      <c r="D1984" s="196"/>
    </row>
    <row r="1985" spans="4:4">
      <c r="D1985" s="196"/>
    </row>
    <row r="1986" spans="4:4">
      <c r="D1986" s="196"/>
    </row>
    <row r="1987" spans="4:4">
      <c r="D1987" s="196"/>
    </row>
    <row r="1988" spans="4:4">
      <c r="D1988" s="196"/>
    </row>
    <row r="1989" spans="4:4">
      <c r="D1989" s="196"/>
    </row>
    <row r="1990" spans="4:4">
      <c r="D1990" s="196"/>
    </row>
    <row r="1991" spans="4:4">
      <c r="D1991" s="196"/>
    </row>
    <row r="1992" spans="4:4">
      <c r="D1992" s="196"/>
    </row>
    <row r="1993" spans="4:4">
      <c r="D1993" s="196"/>
    </row>
    <row r="1994" spans="4:4">
      <c r="D1994" s="196"/>
    </row>
    <row r="1995" spans="4:4">
      <c r="D1995" s="196"/>
    </row>
    <row r="1996" spans="4:4">
      <c r="D1996" s="196"/>
    </row>
    <row r="1997" spans="4:4">
      <c r="D1997" s="196"/>
    </row>
    <row r="1998" spans="4:4">
      <c r="D1998" s="196"/>
    </row>
    <row r="1999" spans="4:4">
      <c r="D1999" s="196"/>
    </row>
    <row r="2000" spans="4:4">
      <c r="D2000" s="196"/>
    </row>
    <row r="2001" spans="4:4">
      <c r="D2001" s="196"/>
    </row>
    <row r="2002" spans="4:4">
      <c r="D2002" s="196"/>
    </row>
    <row r="2003" spans="4:4">
      <c r="D2003" s="196"/>
    </row>
    <row r="2004" spans="4:4">
      <c r="D2004" s="196"/>
    </row>
    <row r="2005" spans="4:4">
      <c r="D2005" s="196"/>
    </row>
    <row r="2006" spans="4:4">
      <c r="D2006" s="196"/>
    </row>
    <row r="2007" spans="4:4">
      <c r="D2007" s="196"/>
    </row>
    <row r="2008" spans="4:4">
      <c r="D2008" s="196"/>
    </row>
    <row r="2009" spans="4:4">
      <c r="D2009" s="196"/>
    </row>
    <row r="2010" spans="4:4">
      <c r="D2010" s="196"/>
    </row>
    <row r="2011" spans="4:4">
      <c r="D2011" s="196"/>
    </row>
    <row r="2012" spans="4:4">
      <c r="D2012" s="196"/>
    </row>
    <row r="2013" spans="4:4">
      <c r="D2013" s="196"/>
    </row>
    <row r="2014" spans="4:4">
      <c r="D2014" s="196"/>
    </row>
    <row r="2015" spans="4:4">
      <c r="D2015" s="196"/>
    </row>
    <row r="2016" spans="4:4">
      <c r="D2016" s="196"/>
    </row>
    <row r="2017" spans="4:4">
      <c r="D2017" s="196"/>
    </row>
    <row r="2018" spans="4:4">
      <c r="D2018" s="196"/>
    </row>
    <row r="2019" spans="4:4">
      <c r="D2019" s="196"/>
    </row>
    <row r="2020" spans="4:4">
      <c r="D2020" s="196"/>
    </row>
    <row r="2021" spans="4:4">
      <c r="D2021" s="196"/>
    </row>
    <row r="2022" spans="4:4">
      <c r="D2022" s="196"/>
    </row>
    <row r="2023" spans="4:4">
      <c r="D2023" s="196"/>
    </row>
    <row r="2024" spans="4:4">
      <c r="D2024" s="196"/>
    </row>
    <row r="2025" spans="4:4">
      <c r="D2025" s="196"/>
    </row>
    <row r="2026" spans="4:4">
      <c r="D2026" s="196"/>
    </row>
    <row r="2027" spans="4:4">
      <c r="D2027" s="196"/>
    </row>
    <row r="2028" spans="4:4">
      <c r="D2028" s="196"/>
    </row>
    <row r="2029" spans="4:4">
      <c r="D2029" s="196"/>
    </row>
    <row r="2030" spans="4:4">
      <c r="D2030" s="196"/>
    </row>
    <row r="2031" spans="4:4">
      <c r="D2031" s="196"/>
    </row>
    <row r="2032" spans="4:4">
      <c r="D2032" s="196"/>
    </row>
    <row r="2033" spans="4:4">
      <c r="D2033" s="196"/>
    </row>
    <row r="2034" spans="4:4">
      <c r="D2034" s="196"/>
    </row>
    <row r="2035" spans="4:4">
      <c r="D2035" s="196"/>
    </row>
    <row r="2036" spans="4:4">
      <c r="D2036" s="196"/>
    </row>
    <row r="2037" spans="4:4">
      <c r="D2037" s="196"/>
    </row>
    <row r="2038" spans="4:4">
      <c r="D2038" s="196"/>
    </row>
    <row r="2039" spans="4:4">
      <c r="D2039" s="196"/>
    </row>
    <row r="2040" spans="4:4">
      <c r="D2040" s="196"/>
    </row>
    <row r="2041" spans="4:4">
      <c r="D2041" s="196"/>
    </row>
    <row r="2042" spans="4:4">
      <c r="D2042" s="196"/>
    </row>
    <row r="2043" spans="4:4">
      <c r="D2043" s="196"/>
    </row>
    <row r="2044" spans="4:4">
      <c r="D2044" s="196"/>
    </row>
    <row r="2045" spans="4:4">
      <c r="D2045" s="196"/>
    </row>
    <row r="2046" spans="4:4">
      <c r="D2046" s="196"/>
    </row>
    <row r="2047" spans="4:4">
      <c r="D2047" s="196"/>
    </row>
    <row r="2048" spans="4:4">
      <c r="D2048" s="196"/>
    </row>
    <row r="2049" spans="4:4">
      <c r="D2049" s="196"/>
    </row>
    <row r="2050" spans="4:4">
      <c r="D2050" s="196"/>
    </row>
    <row r="2051" spans="4:4">
      <c r="D2051" s="196"/>
    </row>
    <row r="2052" spans="4:4">
      <c r="D2052" s="196"/>
    </row>
    <row r="2053" spans="4:4">
      <c r="D2053" s="196"/>
    </row>
    <row r="2054" spans="4:4">
      <c r="D2054" s="196"/>
    </row>
    <row r="2055" spans="4:4">
      <c r="D2055" s="196"/>
    </row>
    <row r="2056" spans="4:4">
      <c r="D2056" s="196"/>
    </row>
    <row r="2057" spans="4:4">
      <c r="D2057" s="196"/>
    </row>
    <row r="2058" spans="4:4">
      <c r="D2058" s="196"/>
    </row>
    <row r="2059" spans="4:4">
      <c r="D2059" s="196"/>
    </row>
    <row r="2060" spans="4:4">
      <c r="D2060" s="196"/>
    </row>
    <row r="2061" spans="4:4">
      <c r="D2061" s="196"/>
    </row>
    <row r="2062" spans="4:4">
      <c r="D2062" s="196"/>
    </row>
    <row r="2063" spans="4:4">
      <c r="D2063" s="196"/>
    </row>
    <row r="2064" spans="4:4">
      <c r="D2064" s="196"/>
    </row>
    <row r="2065" spans="4:4">
      <c r="D2065" s="196"/>
    </row>
    <row r="2066" spans="4:4">
      <c r="D2066" s="196"/>
    </row>
    <row r="2067" spans="4:4">
      <c r="D2067" s="196"/>
    </row>
    <row r="2068" spans="4:4">
      <c r="D2068" s="196"/>
    </row>
    <row r="2069" spans="4:4">
      <c r="D2069" s="196"/>
    </row>
    <row r="2070" spans="4:4">
      <c r="D2070" s="196"/>
    </row>
    <row r="2071" spans="4:4">
      <c r="D2071" s="196"/>
    </row>
    <row r="2072" spans="4:4">
      <c r="D2072" s="196"/>
    </row>
    <row r="2073" spans="4:4">
      <c r="D2073" s="196"/>
    </row>
    <row r="2074" spans="4:4">
      <c r="D2074" s="196"/>
    </row>
    <row r="2075" spans="4:4">
      <c r="D2075" s="196"/>
    </row>
    <row r="2076" spans="4:4">
      <c r="D2076" s="196"/>
    </row>
    <row r="2077" spans="4:4">
      <c r="D2077" s="196"/>
    </row>
    <row r="2078" spans="4:4">
      <c r="D2078" s="196"/>
    </row>
    <row r="2079" spans="4:4">
      <c r="D2079" s="196"/>
    </row>
    <row r="2080" spans="4:4">
      <c r="D2080" s="196"/>
    </row>
    <row r="2081" spans="4:4">
      <c r="D2081" s="196"/>
    </row>
    <row r="2082" spans="4:4">
      <c r="D2082" s="196"/>
    </row>
    <row r="2083" spans="4:4">
      <c r="D2083" s="196"/>
    </row>
    <row r="2084" spans="4:4">
      <c r="D2084" s="196"/>
    </row>
    <row r="2085" spans="4:4">
      <c r="D2085" s="196"/>
    </row>
    <row r="2086" spans="4:4">
      <c r="D2086" s="196"/>
    </row>
    <row r="2087" spans="4:4">
      <c r="D2087" s="196"/>
    </row>
    <row r="2088" spans="4:4">
      <c r="D2088" s="196"/>
    </row>
    <row r="2089" spans="4:4">
      <c r="D2089" s="196"/>
    </row>
    <row r="2090" spans="4:4">
      <c r="D2090" s="196"/>
    </row>
    <row r="2091" spans="4:4">
      <c r="D2091" s="196"/>
    </row>
    <row r="2092" spans="4:4">
      <c r="D2092" s="196"/>
    </row>
    <row r="2093" spans="4:4">
      <c r="D2093" s="196"/>
    </row>
    <row r="2094" spans="4:4">
      <c r="D2094" s="196"/>
    </row>
    <row r="2095" spans="4:4">
      <c r="D2095" s="196"/>
    </row>
    <row r="2096" spans="4:4">
      <c r="D2096" s="196"/>
    </row>
    <row r="2097" spans="4:4">
      <c r="D2097" s="196"/>
    </row>
    <row r="2098" spans="4:4">
      <c r="D2098" s="196"/>
    </row>
    <row r="2099" spans="4:4">
      <c r="D2099" s="196"/>
    </row>
    <row r="2100" spans="4:4">
      <c r="D2100" s="196"/>
    </row>
    <row r="2101" spans="4:4">
      <c r="D2101" s="196"/>
    </row>
    <row r="2102" spans="4:4">
      <c r="D2102" s="196"/>
    </row>
    <row r="2103" spans="4:4">
      <c r="D2103" s="196"/>
    </row>
    <row r="2104" spans="4:4">
      <c r="D2104" s="196"/>
    </row>
    <row r="2105" spans="4:4">
      <c r="D2105" s="196"/>
    </row>
    <row r="2106" spans="4:4">
      <c r="D2106" s="196"/>
    </row>
    <row r="2107" spans="4:4">
      <c r="D2107" s="196"/>
    </row>
    <row r="2108" spans="4:4">
      <c r="D2108" s="196"/>
    </row>
    <row r="2109" spans="4:4">
      <c r="D2109" s="196"/>
    </row>
    <row r="2110" spans="4:4">
      <c r="D2110" s="196"/>
    </row>
    <row r="2111" spans="4:4">
      <c r="D2111" s="196"/>
    </row>
    <row r="2112" spans="4:4">
      <c r="D2112" s="196"/>
    </row>
    <row r="2113" spans="4:4">
      <c r="D2113" s="196"/>
    </row>
    <row r="2114" spans="4:4">
      <c r="D2114" s="196"/>
    </row>
    <row r="2115" spans="4:4">
      <c r="D2115" s="196"/>
    </row>
    <row r="2116" spans="4:4">
      <c r="D2116" s="196"/>
    </row>
    <row r="2117" spans="4:4">
      <c r="D2117" s="196"/>
    </row>
    <row r="2118" spans="4:4">
      <c r="D2118" s="196"/>
    </row>
    <row r="2119" spans="4:4">
      <c r="D2119" s="196"/>
    </row>
    <row r="2120" spans="4:4">
      <c r="D2120" s="196"/>
    </row>
    <row r="2121" spans="4:4">
      <c r="D2121" s="196"/>
    </row>
    <row r="2122" spans="4:4">
      <c r="D2122" s="196"/>
    </row>
    <row r="2123" spans="4:4">
      <c r="D2123" s="196"/>
    </row>
    <row r="2124" spans="4:4">
      <c r="D2124" s="196"/>
    </row>
    <row r="2125" spans="4:4">
      <c r="D2125" s="196"/>
    </row>
    <row r="2126" spans="4:4">
      <c r="D2126" s="196"/>
    </row>
    <row r="2127" spans="4:4">
      <c r="D2127" s="196"/>
    </row>
    <row r="2128" spans="4:4">
      <c r="D2128" s="196"/>
    </row>
    <row r="2129" spans="4:4">
      <c r="D2129" s="196"/>
    </row>
    <row r="2130" spans="4:4">
      <c r="D2130" s="196"/>
    </row>
    <row r="2131" spans="4:4">
      <c r="D2131" s="196"/>
    </row>
    <row r="2132" spans="4:4">
      <c r="D2132" s="196"/>
    </row>
    <row r="2133" spans="4:4">
      <c r="D2133" s="196"/>
    </row>
    <row r="2134" spans="4:4">
      <c r="D2134" s="196"/>
    </row>
    <row r="2135" spans="4:4">
      <c r="D2135" s="196"/>
    </row>
    <row r="2136" spans="4:4">
      <c r="D2136" s="196"/>
    </row>
    <row r="2137" spans="4:4">
      <c r="D2137" s="196"/>
    </row>
    <row r="2138" spans="4:4">
      <c r="D2138" s="196"/>
    </row>
    <row r="2139" spans="4:4">
      <c r="D2139" s="196"/>
    </row>
    <row r="2140" spans="4:4">
      <c r="D2140" s="196"/>
    </row>
    <row r="2141" spans="4:4">
      <c r="D2141" s="196"/>
    </row>
    <row r="2142" spans="4:4">
      <c r="D2142" s="196"/>
    </row>
    <row r="2143" spans="4:4">
      <c r="D2143" s="196"/>
    </row>
    <row r="2144" spans="4:4">
      <c r="D2144" s="196"/>
    </row>
    <row r="2145" spans="4:4">
      <c r="D2145" s="196"/>
    </row>
    <row r="2146" spans="4:4">
      <c r="D2146" s="196"/>
    </row>
    <row r="2147" spans="4:4">
      <c r="D2147" s="196"/>
    </row>
    <row r="2148" spans="4:4">
      <c r="D2148" s="196"/>
    </row>
    <row r="2149" spans="4:4">
      <c r="D2149" s="196"/>
    </row>
    <row r="2150" spans="4:4">
      <c r="D2150" s="196"/>
    </row>
    <row r="2151" spans="4:4">
      <c r="D2151" s="196"/>
    </row>
    <row r="2152" spans="4:4">
      <c r="D2152" s="196"/>
    </row>
    <row r="2153" spans="4:4">
      <c r="D2153" s="196"/>
    </row>
    <row r="2154" spans="4:4">
      <c r="D2154" s="196"/>
    </row>
    <row r="2155" spans="4:4">
      <c r="D2155" s="196"/>
    </row>
    <row r="2156" spans="4:4">
      <c r="D2156" s="196"/>
    </row>
    <row r="2157" spans="4:4">
      <c r="D2157" s="196"/>
    </row>
    <row r="2158" spans="4:4">
      <c r="D2158" s="196"/>
    </row>
    <row r="2159" spans="4:4">
      <c r="D2159" s="196"/>
    </row>
    <row r="2160" spans="4:4">
      <c r="D2160" s="196"/>
    </row>
    <row r="2161" spans="4:4">
      <c r="D2161" s="196"/>
    </row>
    <row r="2162" spans="4:4">
      <c r="D2162" s="196"/>
    </row>
    <row r="2163" spans="4:4">
      <c r="D2163" s="196"/>
    </row>
    <row r="2164" spans="4:4">
      <c r="D2164" s="196"/>
    </row>
    <row r="2165" spans="4:4">
      <c r="D2165" s="196"/>
    </row>
    <row r="2166" spans="4:4">
      <c r="D2166" s="196"/>
    </row>
    <row r="2167" spans="4:4">
      <c r="D2167" s="196"/>
    </row>
    <row r="2168" spans="4:4">
      <c r="D2168" s="196"/>
    </row>
    <row r="2169" spans="4:4">
      <c r="D2169" s="196"/>
    </row>
    <row r="2170" spans="4:4">
      <c r="D2170" s="196"/>
    </row>
    <row r="2171" spans="4:4">
      <c r="D2171" s="196"/>
    </row>
    <row r="2172" spans="4:4">
      <c r="D2172" s="196"/>
    </row>
    <row r="2173" spans="4:4">
      <c r="D2173" s="196"/>
    </row>
    <row r="2174" spans="4:4">
      <c r="D2174" s="196"/>
    </row>
    <row r="2175" spans="4:4">
      <c r="D2175" s="196"/>
    </row>
    <row r="2176" spans="4:4">
      <c r="D2176" s="196"/>
    </row>
    <row r="2177" spans="4:4">
      <c r="D2177" s="196"/>
    </row>
    <row r="2178" spans="4:4">
      <c r="D2178" s="196"/>
    </row>
    <row r="2179" spans="4:4">
      <c r="D2179" s="196"/>
    </row>
    <row r="2180" spans="4:4">
      <c r="D2180" s="196"/>
    </row>
    <row r="2181" spans="4:4">
      <c r="D2181" s="196"/>
    </row>
    <row r="2182" spans="4:4">
      <c r="D2182" s="196"/>
    </row>
    <row r="2183" spans="4:4">
      <c r="D2183" s="196"/>
    </row>
    <row r="2184" spans="4:4">
      <c r="D2184" s="196"/>
    </row>
    <row r="2185" spans="4:4">
      <c r="D2185" s="196"/>
    </row>
    <row r="2186" spans="4:4">
      <c r="D2186" s="196"/>
    </row>
    <row r="2187" spans="4:4">
      <c r="D2187" s="196"/>
    </row>
    <row r="2188" spans="4:4">
      <c r="D2188" s="196"/>
    </row>
    <row r="2189" spans="4:4">
      <c r="D2189" s="196"/>
    </row>
    <row r="2190" spans="4:4">
      <c r="D2190" s="196"/>
    </row>
    <row r="2191" spans="4:4">
      <c r="D2191" s="196"/>
    </row>
    <row r="2192" spans="4:4">
      <c r="D2192" s="196"/>
    </row>
    <row r="2193" spans="4:4">
      <c r="D2193" s="196"/>
    </row>
    <row r="2194" spans="4:4">
      <c r="D2194" s="196"/>
    </row>
    <row r="2195" spans="4:4">
      <c r="D2195" s="196"/>
    </row>
    <row r="2196" spans="4:4">
      <c r="D2196" s="196"/>
    </row>
    <row r="2197" spans="4:4">
      <c r="D2197" s="196"/>
    </row>
    <row r="2198" spans="4:4">
      <c r="D2198" s="196"/>
    </row>
    <row r="2199" spans="4:4">
      <c r="D2199" s="196"/>
    </row>
    <row r="2200" spans="4:4">
      <c r="D2200" s="196"/>
    </row>
    <row r="2201" spans="4:4">
      <c r="D2201" s="196"/>
    </row>
    <row r="2202" spans="4:4">
      <c r="D2202" s="196"/>
    </row>
    <row r="2203" spans="4:4">
      <c r="D2203" s="196"/>
    </row>
    <row r="2204" spans="4:4">
      <c r="D2204" s="196"/>
    </row>
    <row r="2205" spans="4:4">
      <c r="D2205" s="196"/>
    </row>
    <row r="2206" spans="4:4">
      <c r="D2206" s="196"/>
    </row>
    <row r="2207" spans="4:4">
      <c r="D2207" s="196"/>
    </row>
    <row r="2208" spans="4:4">
      <c r="D2208" s="196"/>
    </row>
    <row r="2209" spans="4:4">
      <c r="D2209" s="196"/>
    </row>
    <row r="2210" spans="4:4">
      <c r="D2210" s="196"/>
    </row>
    <row r="2211" spans="4:4">
      <c r="D2211" s="196"/>
    </row>
    <row r="2212" spans="4:4">
      <c r="D2212" s="196"/>
    </row>
    <row r="2213" spans="4:4">
      <c r="D2213" s="196"/>
    </row>
    <row r="2214" spans="4:4">
      <c r="D2214" s="196"/>
    </row>
    <row r="2215" spans="4:4">
      <c r="D2215" s="196"/>
    </row>
    <row r="2216" spans="4:4">
      <c r="D2216" s="196"/>
    </row>
    <row r="2217" spans="4:4">
      <c r="D2217" s="196"/>
    </row>
    <row r="2218" spans="4:4">
      <c r="D2218" s="196"/>
    </row>
    <row r="2219" spans="4:4">
      <c r="D2219" s="196"/>
    </row>
    <row r="2220" spans="4:4">
      <c r="D2220" s="196"/>
    </row>
    <row r="2221" spans="4:4">
      <c r="D2221" s="196"/>
    </row>
    <row r="2222" spans="4:4">
      <c r="D2222" s="196"/>
    </row>
    <row r="2223" spans="4:4">
      <c r="D2223" s="196"/>
    </row>
    <row r="2224" spans="4:4">
      <c r="D2224" s="196"/>
    </row>
    <row r="2225" spans="4:4">
      <c r="D2225" s="196"/>
    </row>
    <row r="2226" spans="4:4">
      <c r="D2226" s="196"/>
    </row>
    <row r="2227" spans="4:4">
      <c r="D2227" s="196"/>
    </row>
    <row r="2228" spans="4:4">
      <c r="D2228" s="196"/>
    </row>
    <row r="2229" spans="4:4">
      <c r="D2229" s="196"/>
    </row>
    <row r="2230" spans="4:4">
      <c r="D2230" s="196"/>
    </row>
    <row r="2231" spans="4:4">
      <c r="D2231" s="196"/>
    </row>
    <row r="2232" spans="4:4">
      <c r="D2232" s="196"/>
    </row>
    <row r="2233" spans="4:4">
      <c r="D2233" s="196"/>
    </row>
    <row r="2234" spans="4:4">
      <c r="D2234" s="196"/>
    </row>
    <row r="2235" spans="4:4">
      <c r="D2235" s="196"/>
    </row>
    <row r="2236" spans="4:4">
      <c r="D2236" s="196"/>
    </row>
    <row r="2237" spans="4:4">
      <c r="D2237" s="196"/>
    </row>
    <row r="2238" spans="4:4">
      <c r="D2238" s="196"/>
    </row>
    <row r="2239" spans="4:4">
      <c r="D2239" s="196"/>
    </row>
    <row r="2240" spans="4:4">
      <c r="D2240" s="196"/>
    </row>
    <row r="2241" spans="4:4">
      <c r="D2241" s="196"/>
    </row>
    <row r="2242" spans="4:4">
      <c r="D2242" s="196"/>
    </row>
    <row r="2243" spans="4:4">
      <c r="D2243" s="196"/>
    </row>
    <row r="2244" spans="4:4">
      <c r="D2244" s="196"/>
    </row>
    <row r="2245" spans="4:4">
      <c r="D2245" s="196"/>
    </row>
    <row r="2246" spans="4:4">
      <c r="D2246" s="196"/>
    </row>
    <row r="2247" spans="4:4">
      <c r="D2247" s="196"/>
    </row>
    <row r="2248" spans="4:4">
      <c r="D2248" s="196"/>
    </row>
    <row r="2249" spans="4:4">
      <c r="D2249" s="196"/>
    </row>
    <row r="2250" spans="4:4">
      <c r="D2250" s="196"/>
    </row>
    <row r="2251" spans="4:4">
      <c r="D2251" s="196"/>
    </row>
    <row r="2252" spans="4:4">
      <c r="D2252" s="196"/>
    </row>
    <row r="2253" spans="4:4">
      <c r="D2253" s="196"/>
    </row>
    <row r="2254" spans="4:4">
      <c r="D2254" s="196"/>
    </row>
    <row r="2255" spans="4:4">
      <c r="D2255" s="196"/>
    </row>
    <row r="2256" spans="4:4">
      <c r="D2256" s="196"/>
    </row>
    <row r="2257" spans="4:4">
      <c r="D2257" s="196"/>
    </row>
    <row r="2258" spans="4:4">
      <c r="D2258" s="196"/>
    </row>
    <row r="2259" spans="4:4">
      <c r="D2259" s="196"/>
    </row>
    <row r="2260" spans="4:4">
      <c r="D2260" s="196"/>
    </row>
    <row r="2261" spans="4:4">
      <c r="D2261" s="196"/>
    </row>
    <row r="2262" spans="4:4">
      <c r="D2262" s="196"/>
    </row>
    <row r="2263" spans="4:4">
      <c r="D2263" s="196"/>
    </row>
    <row r="2264" spans="4:4">
      <c r="D2264" s="196"/>
    </row>
    <row r="2265" spans="4:4">
      <c r="D2265" s="196"/>
    </row>
    <row r="2266" spans="4:4">
      <c r="D2266" s="196"/>
    </row>
    <row r="2267" spans="4:4">
      <c r="D2267" s="196"/>
    </row>
    <row r="2268" spans="4:4">
      <c r="D2268" s="196"/>
    </row>
    <row r="2269" spans="4:4">
      <c r="D2269" s="196"/>
    </row>
    <row r="2270" spans="4:4">
      <c r="D2270" s="196"/>
    </row>
    <row r="2271" spans="4:4">
      <c r="D2271" s="196"/>
    </row>
    <row r="2272" spans="4:4">
      <c r="D2272" s="196"/>
    </row>
    <row r="2273" spans="4:4">
      <c r="D2273" s="196"/>
    </row>
    <row r="2274" spans="4:4">
      <c r="D2274" s="196"/>
    </row>
    <row r="2275" spans="4:4">
      <c r="D2275" s="196"/>
    </row>
    <row r="2276" spans="4:4">
      <c r="D2276" s="196"/>
    </row>
    <row r="2277" spans="4:4">
      <c r="D2277" s="196"/>
    </row>
    <row r="2278" spans="4:4">
      <c r="D2278" s="196"/>
    </row>
    <row r="2279" spans="4:4">
      <c r="D2279" s="196"/>
    </row>
    <row r="2280" spans="4:4">
      <c r="D2280" s="196"/>
    </row>
    <row r="2281" spans="4:4">
      <c r="D2281" s="196"/>
    </row>
    <row r="2282" spans="4:4">
      <c r="D2282" s="196"/>
    </row>
    <row r="2283" spans="4:4">
      <c r="D2283" s="196"/>
    </row>
    <row r="2284" spans="4:4">
      <c r="D2284" s="196"/>
    </row>
    <row r="2285" spans="4:4">
      <c r="D2285" s="196"/>
    </row>
    <row r="2286" spans="4:4">
      <c r="D2286" s="196"/>
    </row>
    <row r="2287" spans="4:4">
      <c r="D2287" s="196"/>
    </row>
    <row r="2288" spans="4:4">
      <c r="D2288" s="196"/>
    </row>
    <row r="2289" spans="4:4">
      <c r="D2289" s="196"/>
    </row>
    <row r="2290" spans="4:4">
      <c r="D2290" s="196"/>
    </row>
    <row r="2291" spans="4:4">
      <c r="D2291" s="196"/>
    </row>
    <row r="2292" spans="4:4">
      <c r="D2292" s="196"/>
    </row>
    <row r="2293" spans="4:4">
      <c r="D2293" s="196"/>
    </row>
    <row r="2294" spans="4:4">
      <c r="D2294" s="196"/>
    </row>
    <row r="2295" spans="4:4">
      <c r="D2295" s="196"/>
    </row>
    <row r="2296" spans="4:4">
      <c r="D2296" s="196"/>
    </row>
    <row r="2297" spans="4:4">
      <c r="D2297" s="196"/>
    </row>
    <row r="2298" spans="4:4">
      <c r="D2298" s="196"/>
    </row>
    <row r="2299" spans="4:4">
      <c r="D2299" s="196"/>
    </row>
    <row r="2300" spans="4:4">
      <c r="D2300" s="196"/>
    </row>
    <row r="2301" spans="4:4">
      <c r="D2301" s="196"/>
    </row>
    <row r="2302" spans="4:4">
      <c r="D2302" s="196"/>
    </row>
    <row r="2303" spans="4:4">
      <c r="D2303" s="196"/>
    </row>
    <row r="2304" spans="4:4">
      <c r="D2304" s="196"/>
    </row>
    <row r="2305" spans="4:4">
      <c r="D2305" s="196"/>
    </row>
    <row r="2306" spans="4:4">
      <c r="D2306" s="196"/>
    </row>
    <row r="2307" spans="4:4">
      <c r="D2307" s="196"/>
    </row>
    <row r="2308" spans="4:4">
      <c r="D2308" s="196"/>
    </row>
    <row r="2309" spans="4:4">
      <c r="D2309" s="196"/>
    </row>
    <row r="2310" spans="4:4">
      <c r="D2310" s="196"/>
    </row>
    <row r="2311" spans="4:4">
      <c r="D2311" s="196"/>
    </row>
    <row r="2312" spans="4:4">
      <c r="D2312" s="196"/>
    </row>
    <row r="2313" spans="4:4">
      <c r="D2313" s="196"/>
    </row>
    <row r="2314" spans="4:4">
      <c r="D2314" s="196"/>
    </row>
    <row r="2315" spans="4:4">
      <c r="D2315" s="196"/>
    </row>
    <row r="2316" spans="4:4">
      <c r="D2316" s="196"/>
    </row>
    <row r="2317" spans="4:4">
      <c r="D2317" s="196"/>
    </row>
    <row r="2318" spans="4:4">
      <c r="D2318" s="196"/>
    </row>
    <row r="2319" spans="4:4">
      <c r="D2319" s="196"/>
    </row>
    <row r="2320" spans="4:4">
      <c r="D2320" s="196"/>
    </row>
    <row r="2321" spans="4:4">
      <c r="D2321" s="196"/>
    </row>
    <row r="2322" spans="4:4">
      <c r="D2322" s="196"/>
    </row>
    <row r="2323" spans="4:4">
      <c r="D2323" s="196"/>
    </row>
    <row r="2324" spans="4:4">
      <c r="D2324" s="196"/>
    </row>
    <row r="2325" spans="4:4">
      <c r="D2325" s="196"/>
    </row>
    <row r="2326" spans="4:4">
      <c r="D2326" s="196"/>
    </row>
    <row r="2327" spans="4:4">
      <c r="D2327" s="196"/>
    </row>
    <row r="2328" spans="4:4">
      <c r="D2328" s="196"/>
    </row>
    <row r="2329" spans="4:4">
      <c r="D2329" s="196"/>
    </row>
    <row r="2330" spans="4:4">
      <c r="D2330" s="196"/>
    </row>
    <row r="2331" spans="4:4">
      <c r="D2331" s="196"/>
    </row>
    <row r="2332" spans="4:4">
      <c r="D2332" s="196"/>
    </row>
    <row r="2333" spans="4:4">
      <c r="D2333" s="196"/>
    </row>
    <row r="2334" spans="4:4">
      <c r="D2334" s="196"/>
    </row>
    <row r="2335" spans="4:4">
      <c r="D2335" s="196"/>
    </row>
    <row r="2336" spans="4:4">
      <c r="D2336" s="196"/>
    </row>
    <row r="2337" spans="4:4">
      <c r="D2337" s="196"/>
    </row>
    <row r="2338" spans="4:4">
      <c r="D2338" s="196"/>
    </row>
    <row r="2339" spans="4:4">
      <c r="D2339" s="196"/>
    </row>
    <row r="2340" spans="4:4">
      <c r="D2340" s="196"/>
    </row>
    <row r="2341" spans="4:4">
      <c r="D2341" s="196"/>
    </row>
    <row r="2342" spans="4:4">
      <c r="D2342" s="196"/>
    </row>
    <row r="2343" spans="4:4">
      <c r="D2343" s="196"/>
    </row>
    <row r="2344" spans="4:4">
      <c r="D2344" s="196"/>
    </row>
    <row r="2345" spans="4:4">
      <c r="D2345" s="196"/>
    </row>
    <row r="2346" spans="4:4">
      <c r="D2346" s="196"/>
    </row>
    <row r="2347" spans="4:4">
      <c r="D2347" s="196"/>
    </row>
    <row r="2348" spans="4:4">
      <c r="D2348" s="196"/>
    </row>
    <row r="2349" spans="4:4">
      <c r="D2349" s="196"/>
    </row>
    <row r="2350" spans="4:4">
      <c r="D2350" s="196"/>
    </row>
    <row r="2351" spans="4:4">
      <c r="D2351" s="196"/>
    </row>
    <row r="2352" spans="4:4">
      <c r="D2352" s="196"/>
    </row>
    <row r="2353" spans="4:4">
      <c r="D2353" s="196"/>
    </row>
    <row r="2354" spans="4:4">
      <c r="D2354" s="196"/>
    </row>
    <row r="2355" spans="4:4">
      <c r="D2355" s="196"/>
    </row>
    <row r="2356" spans="4:4">
      <c r="D2356" s="196"/>
    </row>
    <row r="2357" spans="4:4">
      <c r="D2357" s="196"/>
    </row>
    <row r="2358" spans="4:4">
      <c r="D2358" s="196"/>
    </row>
    <row r="2359" spans="4:4">
      <c r="D2359" s="196"/>
    </row>
    <row r="2360" spans="4:4">
      <c r="D2360" s="196"/>
    </row>
    <row r="2361" spans="4:4">
      <c r="D2361" s="196"/>
    </row>
    <row r="2362" spans="4:4">
      <c r="D2362" s="196"/>
    </row>
    <row r="2363" spans="4:4">
      <c r="D2363" s="196"/>
    </row>
    <row r="2364" spans="4:4">
      <c r="D2364" s="196"/>
    </row>
    <row r="2365" spans="4:4">
      <c r="D2365" s="196"/>
    </row>
    <row r="2366" spans="4:4">
      <c r="D2366" s="196"/>
    </row>
    <row r="2367" spans="4:4">
      <c r="D2367" s="196"/>
    </row>
    <row r="2368" spans="4:4">
      <c r="D2368" s="196"/>
    </row>
    <row r="2369" spans="4:4">
      <c r="D2369" s="196"/>
    </row>
    <row r="2370" spans="4:4">
      <c r="D2370" s="196"/>
    </row>
    <row r="2371" spans="4:4">
      <c r="D2371" s="196"/>
    </row>
    <row r="2372" spans="4:4">
      <c r="D2372" s="196"/>
    </row>
    <row r="2373" spans="4:4">
      <c r="D2373" s="196"/>
    </row>
    <row r="2374" spans="4:4">
      <c r="D2374" s="196"/>
    </row>
    <row r="2375" spans="4:4">
      <c r="D2375" s="196"/>
    </row>
    <row r="2376" spans="4:4">
      <c r="D2376" s="196"/>
    </row>
    <row r="2377" spans="4:4">
      <c r="D2377" s="196"/>
    </row>
    <row r="2378" spans="4:4">
      <c r="D2378" s="196"/>
    </row>
    <row r="2379" spans="4:4">
      <c r="D2379" s="196"/>
    </row>
    <row r="2380" spans="4:4">
      <c r="D2380" s="196"/>
    </row>
    <row r="2381" spans="4:4">
      <c r="D2381" s="196"/>
    </row>
    <row r="2382" spans="4:4">
      <c r="D2382" s="196"/>
    </row>
    <row r="2383" spans="4:4">
      <c r="D2383" s="196"/>
    </row>
    <row r="2384" spans="4:4">
      <c r="D2384" s="196"/>
    </row>
    <row r="2385" spans="4:4">
      <c r="D2385" s="196"/>
    </row>
    <row r="2386" spans="4:4">
      <c r="D2386" s="196"/>
    </row>
    <row r="2387" spans="4:4">
      <c r="D2387" s="196"/>
    </row>
    <row r="2388" spans="4:4">
      <c r="D2388" s="196"/>
    </row>
    <row r="2389" spans="4:4">
      <c r="D2389" s="196"/>
    </row>
    <row r="2390" spans="4:4">
      <c r="D2390" s="196"/>
    </row>
    <row r="2391" spans="4:4">
      <c r="D2391" s="196"/>
    </row>
    <row r="2392" spans="4:4">
      <c r="D2392" s="196"/>
    </row>
    <row r="2393" spans="4:4">
      <c r="D2393" s="196"/>
    </row>
    <row r="2394" spans="4:4">
      <c r="D2394" s="196"/>
    </row>
    <row r="2395" spans="4:4">
      <c r="D2395" s="196"/>
    </row>
    <row r="2396" spans="4:4">
      <c r="D2396" s="196"/>
    </row>
    <row r="2397" spans="4:4">
      <c r="D2397" s="196"/>
    </row>
    <row r="2398" spans="4:4">
      <c r="D2398" s="196"/>
    </row>
    <row r="2399" spans="4:4">
      <c r="D2399" s="196"/>
    </row>
    <row r="2400" spans="4:4">
      <c r="D2400" s="196"/>
    </row>
    <row r="2401" spans="4:4">
      <c r="D2401" s="196"/>
    </row>
    <row r="2402" spans="4:4">
      <c r="D2402" s="196"/>
    </row>
    <row r="2403" spans="4:4">
      <c r="D2403" s="196"/>
    </row>
    <row r="2404" spans="4:4">
      <c r="D2404" s="196"/>
    </row>
    <row r="2405" spans="4:4">
      <c r="D2405" s="196"/>
    </row>
    <row r="2406" spans="4:4">
      <c r="D2406" s="196"/>
    </row>
    <row r="2407" spans="4:4">
      <c r="D2407" s="196"/>
    </row>
    <row r="2408" spans="4:4">
      <c r="D2408" s="196"/>
    </row>
    <row r="2409" spans="4:4">
      <c r="D2409" s="196"/>
    </row>
    <row r="2410" spans="4:4">
      <c r="D2410" s="196"/>
    </row>
    <row r="2411" spans="4:4">
      <c r="D2411" s="196"/>
    </row>
    <row r="2412" spans="4:4">
      <c r="D2412" s="196"/>
    </row>
    <row r="2413" spans="4:4">
      <c r="D2413" s="196"/>
    </row>
    <row r="2414" spans="4:4">
      <c r="D2414" s="196"/>
    </row>
    <row r="2415" spans="4:4">
      <c r="D2415" s="196"/>
    </row>
    <row r="2416" spans="4:4">
      <c r="D2416" s="196"/>
    </row>
    <row r="2417" spans="4:4">
      <c r="D2417" s="196"/>
    </row>
    <row r="2418" spans="4:4">
      <c r="D2418" s="196"/>
    </row>
    <row r="2419" spans="4:4">
      <c r="D2419" s="196"/>
    </row>
    <row r="2420" spans="4:4">
      <c r="D2420" s="196"/>
    </row>
    <row r="2421" spans="4:4">
      <c r="D2421" s="196"/>
    </row>
    <row r="2422" spans="4:4">
      <c r="D2422" s="196"/>
    </row>
    <row r="2423" spans="4:4">
      <c r="D2423" s="196"/>
    </row>
    <row r="2424" spans="4:4">
      <c r="D2424" s="196"/>
    </row>
    <row r="2425" spans="4:4">
      <c r="D2425" s="196"/>
    </row>
    <row r="2426" spans="4:4">
      <c r="D2426" s="196"/>
    </row>
    <row r="2427" spans="4:4">
      <c r="D2427" s="196"/>
    </row>
    <row r="2428" spans="4:4">
      <c r="D2428" s="196"/>
    </row>
    <row r="2429" spans="4:4">
      <c r="D2429" s="196"/>
    </row>
    <row r="2430" spans="4:4">
      <c r="D2430" s="196"/>
    </row>
    <row r="2431" spans="4:4">
      <c r="D2431" s="196"/>
    </row>
    <row r="2432" spans="4:4">
      <c r="D2432" s="196"/>
    </row>
    <row r="2433" spans="4:4">
      <c r="D2433" s="196"/>
    </row>
    <row r="2434" spans="4:4">
      <c r="D2434" s="196"/>
    </row>
    <row r="2435" spans="4:4">
      <c r="D2435" s="196"/>
    </row>
    <row r="2436" spans="4:4">
      <c r="D2436" s="196"/>
    </row>
    <row r="2437" spans="4:4">
      <c r="D2437" s="196"/>
    </row>
    <row r="2438" spans="4:4">
      <c r="D2438" s="196"/>
    </row>
    <row r="2439" spans="4:4">
      <c r="D2439" s="196"/>
    </row>
    <row r="2440" spans="4:4">
      <c r="D2440" s="196"/>
    </row>
    <row r="2441" spans="4:4">
      <c r="D2441" s="196"/>
    </row>
    <row r="2442" spans="4:4">
      <c r="D2442" s="196"/>
    </row>
    <row r="2443" spans="4:4">
      <c r="D2443" s="196"/>
    </row>
    <row r="2444" spans="4:4">
      <c r="D2444" s="196"/>
    </row>
    <row r="2445" spans="4:4">
      <c r="D2445" s="196"/>
    </row>
    <row r="2446" spans="4:4">
      <c r="D2446" s="196"/>
    </row>
    <row r="2447" spans="4:4">
      <c r="D2447" s="196"/>
    </row>
    <row r="2448" spans="4:4">
      <c r="D2448" s="196"/>
    </row>
    <row r="2449" spans="4:4">
      <c r="D2449" s="196"/>
    </row>
    <row r="2450" spans="4:4">
      <c r="D2450" s="196"/>
    </row>
    <row r="2451" spans="4:4">
      <c r="D2451" s="196"/>
    </row>
    <row r="2452" spans="4:4">
      <c r="D2452" s="196"/>
    </row>
    <row r="2453" spans="4:4">
      <c r="D2453" s="196"/>
    </row>
    <row r="2454" spans="4:4">
      <c r="D2454" s="196"/>
    </row>
    <row r="2455" spans="4:4">
      <c r="D2455" s="196"/>
    </row>
    <row r="2456" spans="4:4">
      <c r="D2456" s="196"/>
    </row>
    <row r="2457" spans="4:4">
      <c r="D2457" s="196"/>
    </row>
    <row r="2458" spans="4:4">
      <c r="D2458" s="196"/>
    </row>
    <row r="2459" spans="4:4">
      <c r="D2459" s="196"/>
    </row>
    <row r="2460" spans="4:4">
      <c r="D2460" s="196"/>
    </row>
    <row r="2461" spans="4:4">
      <c r="D2461" s="196"/>
    </row>
    <row r="2462" spans="4:4">
      <c r="D2462" s="196"/>
    </row>
    <row r="2463" spans="4:4">
      <c r="D2463" s="196"/>
    </row>
    <row r="2464" spans="4:4">
      <c r="D2464" s="196"/>
    </row>
    <row r="2465" spans="4:4">
      <c r="D2465" s="196"/>
    </row>
    <row r="2466" spans="4:4">
      <c r="D2466" s="196"/>
    </row>
    <row r="2467" spans="4:4">
      <c r="D2467" s="196"/>
    </row>
    <row r="2468" spans="4:4">
      <c r="D2468" s="196"/>
    </row>
    <row r="2469" spans="4:4">
      <c r="D2469" s="196"/>
    </row>
    <row r="2470" spans="4:4">
      <c r="D2470" s="196"/>
    </row>
    <row r="2471" spans="4:4">
      <c r="D2471" s="196"/>
    </row>
    <row r="2472" spans="4:4">
      <c r="D2472" s="196"/>
    </row>
    <row r="2473" spans="4:4">
      <c r="D2473" s="196"/>
    </row>
    <row r="2474" spans="4:4">
      <c r="D2474" s="196"/>
    </row>
    <row r="2475" spans="4:4">
      <c r="D2475" s="196"/>
    </row>
    <row r="2476" spans="4:4">
      <c r="D2476" s="196"/>
    </row>
    <row r="2477" spans="4:4">
      <c r="D2477" s="196"/>
    </row>
    <row r="2478" spans="4:4">
      <c r="D2478" s="196"/>
    </row>
    <row r="2479" spans="4:4">
      <c r="D2479" s="196"/>
    </row>
    <row r="2480" spans="4:4">
      <c r="D2480" s="196"/>
    </row>
    <row r="2481" spans="4:4">
      <c r="D2481" s="196"/>
    </row>
    <row r="2482" spans="4:4">
      <c r="D2482" s="196"/>
    </row>
    <row r="2483" spans="4:4">
      <c r="D2483" s="196"/>
    </row>
    <row r="2484" spans="4:4">
      <c r="D2484" s="196"/>
    </row>
    <row r="2485" spans="4:4">
      <c r="D2485" s="196"/>
    </row>
    <row r="2486" spans="4:4">
      <c r="D2486" s="196"/>
    </row>
    <row r="2487" spans="4:4">
      <c r="D2487" s="196"/>
    </row>
    <row r="2488" spans="4:4">
      <c r="D2488" s="196"/>
    </row>
    <row r="2489" spans="4:4">
      <c r="D2489" s="196"/>
    </row>
    <row r="2490" spans="4:4">
      <c r="D2490" s="196"/>
    </row>
    <row r="2491" spans="4:4">
      <c r="D2491" s="196"/>
    </row>
    <row r="2492" spans="4:4">
      <c r="D2492" s="196"/>
    </row>
    <row r="2493" spans="4:4">
      <c r="D2493" s="196"/>
    </row>
    <row r="2494" spans="4:4">
      <c r="D2494" s="196"/>
    </row>
    <row r="2495" spans="4:4">
      <c r="D2495" s="196"/>
    </row>
    <row r="2496" spans="4:4">
      <c r="D2496" s="196"/>
    </row>
    <row r="2497" spans="4:4">
      <c r="D2497" s="196"/>
    </row>
    <row r="2498" spans="4:4">
      <c r="D2498" s="196"/>
    </row>
    <row r="2499" spans="4:4">
      <c r="D2499" s="196"/>
    </row>
    <row r="2500" spans="4:4">
      <c r="D2500" s="196"/>
    </row>
    <row r="2501" spans="4:4">
      <c r="D2501" s="196"/>
    </row>
    <row r="2502" spans="4:4">
      <c r="D2502" s="196"/>
    </row>
    <row r="2503" spans="4:4">
      <c r="D2503" s="196"/>
    </row>
    <row r="2504" spans="4:4">
      <c r="D2504" s="196"/>
    </row>
    <row r="2505" spans="4:4">
      <c r="D2505" s="196"/>
    </row>
    <row r="2506" spans="4:4">
      <c r="D2506" s="196"/>
    </row>
    <row r="2507" spans="4:4">
      <c r="D2507" s="196"/>
    </row>
    <row r="2508" spans="4:4">
      <c r="D2508" s="196"/>
    </row>
    <row r="2509" spans="4:4">
      <c r="D2509" s="196"/>
    </row>
    <row r="2510" spans="4:4">
      <c r="D2510" s="196"/>
    </row>
    <row r="2511" spans="4:4">
      <c r="D2511" s="196"/>
    </row>
    <row r="2512" spans="4:4">
      <c r="D2512" s="196"/>
    </row>
    <row r="2513" spans="4:4">
      <c r="D2513" s="196"/>
    </row>
    <row r="2514" spans="4:4">
      <c r="D2514" s="196"/>
    </row>
    <row r="2515" spans="4:4">
      <c r="D2515" s="196"/>
    </row>
    <row r="2516" spans="4:4">
      <c r="D2516" s="196"/>
    </row>
    <row r="2517" spans="4:4">
      <c r="D2517" s="196"/>
    </row>
    <row r="2518" spans="4:4">
      <c r="D2518" s="196"/>
    </row>
    <row r="2519" spans="4:4">
      <c r="D2519" s="196"/>
    </row>
    <row r="2520" spans="4:4">
      <c r="D2520" s="196"/>
    </row>
    <row r="2521" spans="4:4">
      <c r="D2521" s="196"/>
    </row>
    <row r="2522" spans="4:4">
      <c r="D2522" s="196"/>
    </row>
    <row r="2523" spans="4:4">
      <c r="D2523" s="196"/>
    </row>
    <row r="2524" spans="4:4">
      <c r="D2524" s="196"/>
    </row>
    <row r="2525" spans="4:4">
      <c r="D2525" s="196"/>
    </row>
    <row r="2526" spans="4:4">
      <c r="D2526" s="196"/>
    </row>
    <row r="2527" spans="4:4">
      <c r="D2527" s="196"/>
    </row>
    <row r="2528" spans="4:4">
      <c r="D2528" s="196"/>
    </row>
    <row r="2529" spans="4:4">
      <c r="D2529" s="196"/>
    </row>
    <row r="2530" spans="4:4">
      <c r="D2530" s="196"/>
    </row>
    <row r="2531" spans="4:4">
      <c r="D2531" s="196"/>
    </row>
    <row r="2532" spans="4:4">
      <c r="D2532" s="196"/>
    </row>
    <row r="2533" spans="4:4">
      <c r="D2533" s="196"/>
    </row>
    <row r="2534" spans="4:4">
      <c r="D2534" s="196"/>
    </row>
    <row r="2535" spans="4:4">
      <c r="D2535" s="196"/>
    </row>
    <row r="2536" spans="4:4">
      <c r="D2536" s="196"/>
    </row>
    <row r="2537" spans="4:4">
      <c r="D2537" s="196"/>
    </row>
    <row r="2538" spans="4:4">
      <c r="D2538" s="196"/>
    </row>
    <row r="2539" spans="4:4">
      <c r="D2539" s="196"/>
    </row>
    <row r="2540" spans="4:4">
      <c r="D2540" s="196"/>
    </row>
    <row r="2541" spans="4:4">
      <c r="D2541" s="196"/>
    </row>
    <row r="2542" spans="4:4">
      <c r="D2542" s="196"/>
    </row>
    <row r="2543" spans="4:4">
      <c r="D2543" s="196"/>
    </row>
    <row r="2544" spans="4:4">
      <c r="D2544" s="196"/>
    </row>
    <row r="2545" spans="4:4">
      <c r="D2545" s="196"/>
    </row>
    <row r="2546" spans="4:4">
      <c r="D2546" s="196"/>
    </row>
    <row r="2547" spans="4:4">
      <c r="D2547" s="196"/>
    </row>
    <row r="2548" spans="4:4">
      <c r="D2548" s="196"/>
    </row>
    <row r="2549" spans="4:4">
      <c r="D2549" s="196"/>
    </row>
    <row r="2550" spans="4:4">
      <c r="D2550" s="196"/>
    </row>
    <row r="2551" spans="4:4">
      <c r="D2551" s="196"/>
    </row>
    <row r="2552" spans="4:4">
      <c r="D2552" s="196"/>
    </row>
    <row r="2553" spans="4:4">
      <c r="D2553" s="196"/>
    </row>
    <row r="2554" spans="4:4">
      <c r="D2554" s="196"/>
    </row>
    <row r="2555" spans="4:4">
      <c r="D2555" s="196"/>
    </row>
    <row r="2556" spans="4:4">
      <c r="D2556" s="196"/>
    </row>
    <row r="2557" spans="4:4">
      <c r="D2557" s="196"/>
    </row>
    <row r="2558" spans="4:4">
      <c r="D2558" s="196"/>
    </row>
    <row r="2559" spans="4:4">
      <c r="D2559" s="196"/>
    </row>
    <row r="2560" spans="4:4">
      <c r="D2560" s="196"/>
    </row>
    <row r="2561" spans="4:4">
      <c r="D2561" s="196"/>
    </row>
    <row r="2562" spans="4:4">
      <c r="D2562" s="196"/>
    </row>
    <row r="2563" spans="4:4">
      <c r="D2563" s="196"/>
    </row>
    <row r="2564" spans="4:4">
      <c r="D2564" s="196"/>
    </row>
    <row r="2565" spans="4:4">
      <c r="D2565" s="196"/>
    </row>
    <row r="2566" spans="4:4">
      <c r="D2566" s="196"/>
    </row>
    <row r="2567" spans="4:4">
      <c r="D2567" s="196"/>
    </row>
    <row r="2568" spans="4:4">
      <c r="D2568" s="196"/>
    </row>
    <row r="2569" spans="4:4">
      <c r="D2569" s="196"/>
    </row>
    <row r="2570" spans="4:4">
      <c r="D2570" s="196"/>
    </row>
    <row r="2571" spans="4:4">
      <c r="D2571" s="196"/>
    </row>
    <row r="2572" spans="4:4">
      <c r="D2572" s="196"/>
    </row>
    <row r="2573" spans="4:4">
      <c r="D2573" s="196"/>
    </row>
    <row r="2574" spans="4:4">
      <c r="D2574" s="196"/>
    </row>
    <row r="2575" spans="4:4">
      <c r="D2575" s="196"/>
    </row>
    <row r="2576" spans="4:4">
      <c r="D2576" s="196"/>
    </row>
    <row r="2577" spans="4:4">
      <c r="D2577" s="196"/>
    </row>
    <row r="2578" spans="4:4">
      <c r="D2578" s="196"/>
    </row>
    <row r="2579" spans="4:4">
      <c r="D2579" s="196"/>
    </row>
    <row r="2580" spans="4:4">
      <c r="D2580" s="196"/>
    </row>
    <row r="2581" spans="4:4">
      <c r="D2581" s="196"/>
    </row>
    <row r="2582" spans="4:4">
      <c r="D2582" s="196"/>
    </row>
    <row r="2583" spans="4:4">
      <c r="D2583" s="196"/>
    </row>
    <row r="2584" spans="4:4">
      <c r="D2584" s="196"/>
    </row>
    <row r="2585" spans="4:4">
      <c r="D2585" s="196"/>
    </row>
    <row r="2586" spans="4:4">
      <c r="D2586" s="196"/>
    </row>
    <row r="2587" spans="4:4">
      <c r="D2587" s="196"/>
    </row>
    <row r="2588" spans="4:4">
      <c r="D2588" s="196"/>
    </row>
    <row r="2589" spans="4:4">
      <c r="D2589" s="196"/>
    </row>
    <row r="2590" spans="4:4">
      <c r="D2590" s="196"/>
    </row>
    <row r="2591" spans="4:4">
      <c r="D2591" s="196"/>
    </row>
    <row r="2592" spans="4:4">
      <c r="D2592" s="196"/>
    </row>
    <row r="2593" spans="4:4">
      <c r="D2593" s="196"/>
    </row>
    <row r="2594" spans="4:4">
      <c r="D2594" s="196"/>
    </row>
    <row r="2595" spans="4:4">
      <c r="D2595" s="196"/>
    </row>
    <row r="2596" spans="4:4">
      <c r="D2596" s="196"/>
    </row>
    <row r="2597" spans="4:4">
      <c r="D2597" s="196"/>
    </row>
    <row r="2598" spans="4:4">
      <c r="D2598" s="196"/>
    </row>
    <row r="2599" spans="4:4">
      <c r="D2599" s="196"/>
    </row>
    <row r="2600" spans="4:4">
      <c r="D2600" s="196"/>
    </row>
    <row r="2601" spans="4:4">
      <c r="D2601" s="196"/>
    </row>
    <row r="2602" spans="4:4">
      <c r="D2602" s="196"/>
    </row>
    <row r="2603" spans="4:4">
      <c r="D2603" s="196"/>
    </row>
    <row r="2604" spans="4:4">
      <c r="D2604" s="196"/>
    </row>
    <row r="2605" spans="4:4">
      <c r="D2605" s="196"/>
    </row>
    <row r="2606" spans="4:4">
      <c r="D2606" s="196"/>
    </row>
    <row r="2607" spans="4:4">
      <c r="D2607" s="196"/>
    </row>
    <row r="2608" spans="4:4">
      <c r="D2608" s="196"/>
    </row>
    <row r="2609" spans="4:4">
      <c r="D2609" s="196"/>
    </row>
    <row r="2610" spans="4:4">
      <c r="D2610" s="196"/>
    </row>
    <row r="2611" spans="4:4">
      <c r="D2611" s="196"/>
    </row>
    <row r="2612" spans="4:4">
      <c r="D2612" s="196"/>
    </row>
    <row r="2613" spans="4:4">
      <c r="D2613" s="196"/>
    </row>
    <row r="2614" spans="4:4">
      <c r="D2614" s="196"/>
    </row>
    <row r="2615" spans="4:4">
      <c r="D2615" s="196"/>
    </row>
    <row r="2616" spans="4:4">
      <c r="D2616" s="196"/>
    </row>
    <row r="2617" spans="4:4">
      <c r="D2617" s="196"/>
    </row>
    <row r="2618" spans="4:4">
      <c r="D2618" s="196"/>
    </row>
    <row r="2619" spans="4:4">
      <c r="D2619" s="196"/>
    </row>
    <row r="2620" spans="4:4">
      <c r="D2620" s="196"/>
    </row>
    <row r="2621" spans="4:4">
      <c r="D2621" s="196"/>
    </row>
    <row r="2622" spans="4:4">
      <c r="D2622" s="196"/>
    </row>
    <row r="2623" spans="4:4">
      <c r="D2623" s="196"/>
    </row>
    <row r="2624" spans="4:4">
      <c r="D2624" s="196"/>
    </row>
    <row r="2625" spans="4:4">
      <c r="D2625" s="196"/>
    </row>
    <row r="2626" spans="4:4">
      <c r="D2626" s="196"/>
    </row>
    <row r="2627" spans="4:4">
      <c r="D2627" s="196"/>
    </row>
    <row r="2628" spans="4:4">
      <c r="D2628" s="196"/>
    </row>
    <row r="2629" spans="4:4">
      <c r="D2629" s="196"/>
    </row>
    <row r="2630" spans="4:4">
      <c r="D2630" s="196"/>
    </row>
    <row r="2631" spans="4:4">
      <c r="D2631" s="196"/>
    </row>
    <row r="2632" spans="4:4">
      <c r="D2632" s="196"/>
    </row>
    <row r="2633" spans="4:4">
      <c r="D2633" s="196"/>
    </row>
    <row r="2634" spans="4:4">
      <c r="D2634" s="196"/>
    </row>
    <row r="2635" spans="4:4">
      <c r="D2635" s="196"/>
    </row>
    <row r="2636" spans="4:4">
      <c r="D2636" s="196"/>
    </row>
    <row r="2637" spans="4:4">
      <c r="D2637" s="196"/>
    </row>
    <row r="2638" spans="4:4">
      <c r="D2638" s="196"/>
    </row>
    <row r="2639" spans="4:4">
      <c r="D2639" s="196"/>
    </row>
    <row r="2640" spans="4:4">
      <c r="D2640" s="196"/>
    </row>
    <row r="2641" spans="4:4">
      <c r="D2641" s="196"/>
    </row>
    <row r="2642" spans="4:4">
      <c r="D2642" s="196"/>
    </row>
    <row r="2643" spans="4:4">
      <c r="D2643" s="196"/>
    </row>
    <row r="2644" spans="4:4">
      <c r="D2644" s="196"/>
    </row>
    <row r="2645" spans="4:4">
      <c r="D2645" s="196"/>
    </row>
    <row r="2646" spans="4:4">
      <c r="D2646" s="196"/>
    </row>
    <row r="2647" spans="4:4">
      <c r="D2647" s="196"/>
    </row>
    <row r="2648" spans="4:4">
      <c r="D2648" s="196"/>
    </row>
    <row r="2649" spans="4:4">
      <c r="D2649" s="196"/>
    </row>
    <row r="2650" spans="4:4">
      <c r="D2650" s="196"/>
    </row>
    <row r="2651" spans="4:4">
      <c r="D2651" s="196"/>
    </row>
    <row r="2652" spans="4:4">
      <c r="D2652" s="196"/>
    </row>
    <row r="2653" spans="4:4">
      <c r="D2653" s="196"/>
    </row>
    <row r="2654" spans="4:4">
      <c r="D2654" s="196"/>
    </row>
    <row r="2655" spans="4:4">
      <c r="D2655" s="196"/>
    </row>
    <row r="2656" spans="4:4">
      <c r="D2656" s="196"/>
    </row>
    <row r="2657" spans="4:4">
      <c r="D2657" s="196"/>
    </row>
    <row r="2658" spans="4:4">
      <c r="D2658" s="196"/>
    </row>
    <row r="2659" spans="4:4">
      <c r="D2659" s="196"/>
    </row>
    <row r="2660" spans="4:4">
      <c r="D2660" s="196"/>
    </row>
    <row r="2661" spans="4:4">
      <c r="D2661" s="196"/>
    </row>
    <row r="2662" spans="4:4">
      <c r="D2662" s="196"/>
    </row>
    <row r="2663" spans="4:4">
      <c r="D2663" s="196"/>
    </row>
    <row r="2664" spans="4:4">
      <c r="D2664" s="196"/>
    </row>
    <row r="2665" spans="4:4">
      <c r="D2665" s="196"/>
    </row>
    <row r="2666" spans="4:4">
      <c r="D2666" s="196"/>
    </row>
    <row r="2667" spans="4:4">
      <c r="D2667" s="196"/>
    </row>
    <row r="2668" spans="4:4">
      <c r="D2668" s="196"/>
    </row>
    <row r="2669" spans="4:4">
      <c r="D2669" s="196"/>
    </row>
    <row r="2670" spans="4:4">
      <c r="D2670" s="196"/>
    </row>
    <row r="2671" spans="4:4">
      <c r="D2671" s="196"/>
    </row>
    <row r="2672" spans="4:4">
      <c r="D2672" s="196"/>
    </row>
    <row r="2673" spans="4:4">
      <c r="D2673" s="196"/>
    </row>
    <row r="2674" spans="4:4">
      <c r="D2674" s="196"/>
    </row>
    <row r="2675" spans="4:4">
      <c r="D2675" s="196"/>
    </row>
    <row r="2676" spans="4:4">
      <c r="D2676" s="196"/>
    </row>
    <row r="2677" spans="4:4">
      <c r="D2677" s="196"/>
    </row>
    <row r="2678" spans="4:4">
      <c r="D2678" s="196"/>
    </row>
    <row r="2679" spans="4:4">
      <c r="D2679" s="196"/>
    </row>
    <row r="2680" spans="4:4">
      <c r="D2680" s="196"/>
    </row>
    <row r="2681" spans="4:4">
      <c r="D2681" s="196"/>
    </row>
    <row r="2682" spans="4:4">
      <c r="D2682" s="196"/>
    </row>
    <row r="2683" spans="4:4">
      <c r="D2683" s="196"/>
    </row>
    <row r="2684" spans="4:4">
      <c r="D2684" s="196"/>
    </row>
    <row r="2685" spans="4:4">
      <c r="D2685" s="196"/>
    </row>
    <row r="2686" spans="4:4">
      <c r="D2686" s="196"/>
    </row>
    <row r="2687" spans="4:4">
      <c r="D2687" s="196"/>
    </row>
    <row r="2688" spans="4:4">
      <c r="D2688" s="196"/>
    </row>
    <row r="2689" spans="4:4">
      <c r="D2689" s="196"/>
    </row>
    <row r="2690" spans="4:4">
      <c r="D2690" s="196"/>
    </row>
    <row r="2691" spans="4:4">
      <c r="D2691" s="196"/>
    </row>
    <row r="2692" spans="4:4">
      <c r="D2692" s="196"/>
    </row>
    <row r="2693" spans="4:4">
      <c r="D2693" s="196"/>
    </row>
    <row r="2694" spans="4:4">
      <c r="D2694" s="196"/>
    </row>
    <row r="2695" spans="4:4">
      <c r="D2695" s="196"/>
    </row>
    <row r="2696" spans="4:4">
      <c r="D2696" s="196"/>
    </row>
    <row r="2697" spans="4:4">
      <c r="D2697" s="196"/>
    </row>
    <row r="2698" spans="4:4">
      <c r="D2698" s="196"/>
    </row>
    <row r="2699" spans="4:4">
      <c r="D2699" s="196"/>
    </row>
    <row r="2700" spans="4:4">
      <c r="D2700" s="196"/>
    </row>
    <row r="2701" spans="4:4">
      <c r="D2701" s="196"/>
    </row>
    <row r="2702" spans="4:4">
      <c r="D2702" s="196"/>
    </row>
    <row r="2703" spans="4:4">
      <c r="D2703" s="196"/>
    </row>
    <row r="2704" spans="4:4">
      <c r="D2704" s="196"/>
    </row>
    <row r="2705" spans="4:4">
      <c r="D2705" s="196"/>
    </row>
    <row r="2706" spans="4:4">
      <c r="D2706" s="196"/>
    </row>
    <row r="2707" spans="4:4">
      <c r="D2707" s="196"/>
    </row>
    <row r="2708" spans="4:4">
      <c r="D2708" s="196"/>
    </row>
    <row r="2709" spans="4:4">
      <c r="D2709" s="196"/>
    </row>
    <row r="2710" spans="4:4">
      <c r="D2710" s="196"/>
    </row>
    <row r="2711" spans="4:4">
      <c r="D2711" s="196"/>
    </row>
    <row r="2712" spans="4:4">
      <c r="D2712" s="196"/>
    </row>
    <row r="2713" spans="4:4">
      <c r="D2713" s="196"/>
    </row>
    <row r="2714" spans="4:4">
      <c r="D2714" s="196"/>
    </row>
    <row r="2715" spans="4:4">
      <c r="D2715" s="196"/>
    </row>
    <row r="2716" spans="4:4">
      <c r="D2716" s="196"/>
    </row>
    <row r="2717" spans="4:4">
      <c r="D2717" s="196"/>
    </row>
    <row r="2718" spans="4:4">
      <c r="D2718" s="196"/>
    </row>
    <row r="2719" spans="4:4">
      <c r="D2719" s="196"/>
    </row>
    <row r="2720" spans="4:4">
      <c r="D2720" s="196"/>
    </row>
    <row r="2721" spans="4:4">
      <c r="D2721" s="196"/>
    </row>
    <row r="2722" spans="4:4">
      <c r="D2722" s="196"/>
    </row>
    <row r="2723" spans="4:4">
      <c r="D2723" s="196"/>
    </row>
    <row r="2724" spans="4:4">
      <c r="D2724" s="196"/>
    </row>
    <row r="2725" spans="4:4">
      <c r="D2725" s="196"/>
    </row>
    <row r="2726" spans="4:4">
      <c r="D2726" s="196"/>
    </row>
    <row r="2727" spans="4:4">
      <c r="D2727" s="196"/>
    </row>
    <row r="2728" spans="4:4">
      <c r="D2728" s="196"/>
    </row>
    <row r="2729" spans="4:4">
      <c r="D2729" s="196"/>
    </row>
    <row r="2730" spans="4:4">
      <c r="D2730" s="196"/>
    </row>
    <row r="2731" spans="4:4">
      <c r="D2731" s="196"/>
    </row>
    <row r="2732" spans="4:4">
      <c r="D2732" s="196"/>
    </row>
    <row r="2733" spans="4:4">
      <c r="D2733" s="196"/>
    </row>
    <row r="2734" spans="4:4">
      <c r="D2734" s="196"/>
    </row>
    <row r="2735" spans="4:4">
      <c r="D2735" s="196"/>
    </row>
    <row r="2736" spans="4:4">
      <c r="D2736" s="196"/>
    </row>
    <row r="2737" spans="4:4">
      <c r="D2737" s="196"/>
    </row>
    <row r="2738" spans="4:4">
      <c r="D2738" s="196"/>
    </row>
    <row r="2739" spans="4:4">
      <c r="D2739" s="196"/>
    </row>
    <row r="2740" spans="4:4">
      <c r="D2740" s="196"/>
    </row>
    <row r="2741" spans="4:4">
      <c r="D2741" s="196"/>
    </row>
    <row r="2742" spans="4:4">
      <c r="D2742" s="196"/>
    </row>
    <row r="2743" spans="4:4">
      <c r="D2743" s="196"/>
    </row>
    <row r="2744" spans="4:4">
      <c r="D2744" s="196"/>
    </row>
    <row r="2745" spans="4:4">
      <c r="D2745" s="196"/>
    </row>
    <row r="2746" spans="4:4">
      <c r="D2746" s="196"/>
    </row>
    <row r="2747" spans="4:4">
      <c r="D2747" s="196"/>
    </row>
    <row r="2748" spans="4:4">
      <c r="D2748" s="196"/>
    </row>
    <row r="2749" spans="4:4">
      <c r="D2749" s="196"/>
    </row>
    <row r="2750" spans="4:4">
      <c r="D2750" s="196"/>
    </row>
    <row r="2751" spans="4:4">
      <c r="D2751" s="196"/>
    </row>
    <row r="2752" spans="4:4">
      <c r="D2752" s="196"/>
    </row>
    <row r="2753" spans="4:4">
      <c r="D2753" s="196"/>
    </row>
    <row r="2754" spans="4:4">
      <c r="D2754" s="196"/>
    </row>
    <row r="2755" spans="4:4">
      <c r="D2755" s="196"/>
    </row>
    <row r="2756" spans="4:4">
      <c r="D2756" s="196"/>
    </row>
    <row r="2757" spans="4:4">
      <c r="D2757" s="196"/>
    </row>
    <row r="2758" spans="4:4">
      <c r="D2758" s="196"/>
    </row>
    <row r="2759" spans="4:4">
      <c r="D2759" s="196"/>
    </row>
    <row r="2760" spans="4:4">
      <c r="D2760" s="196"/>
    </row>
    <row r="2761" spans="4:4">
      <c r="D2761" s="196"/>
    </row>
    <row r="2762" spans="4:4">
      <c r="D2762" s="196"/>
    </row>
    <row r="2763" spans="4:4">
      <c r="D2763" s="196"/>
    </row>
    <row r="2764" spans="4:4">
      <c r="D2764" s="196"/>
    </row>
    <row r="2765" spans="4:4">
      <c r="D2765" s="196"/>
    </row>
    <row r="2766" spans="4:4">
      <c r="D2766" s="196"/>
    </row>
    <row r="2767" spans="4:4">
      <c r="D2767" s="196"/>
    </row>
    <row r="2768" spans="4:4">
      <c r="D2768" s="196"/>
    </row>
    <row r="2769" spans="4:4">
      <c r="D2769" s="196"/>
    </row>
    <row r="2770" spans="4:4">
      <c r="D2770" s="196"/>
    </row>
    <row r="2771" spans="4:4">
      <c r="D2771" s="196"/>
    </row>
    <row r="2772" spans="4:4">
      <c r="D2772" s="196"/>
    </row>
    <row r="2773" spans="4:4">
      <c r="D2773" s="196"/>
    </row>
    <row r="2774" spans="4:4">
      <c r="D2774" s="196"/>
    </row>
    <row r="2775" spans="4:4">
      <c r="D2775" s="196"/>
    </row>
    <row r="2776" spans="4:4">
      <c r="D2776" s="196"/>
    </row>
    <row r="2777" spans="4:4">
      <c r="D2777" s="196"/>
    </row>
    <row r="2778" spans="4:4">
      <c r="D2778" s="196"/>
    </row>
    <row r="2779" spans="4:4">
      <c r="D2779" s="196"/>
    </row>
    <row r="2780" spans="4:4">
      <c r="D2780" s="196"/>
    </row>
    <row r="2781" spans="4:4">
      <c r="D2781" s="196"/>
    </row>
    <row r="2782" spans="4:4">
      <c r="D2782" s="196"/>
    </row>
    <row r="2783" spans="4:4">
      <c r="D2783" s="196"/>
    </row>
    <row r="2784" spans="4:4">
      <c r="D2784" s="196"/>
    </row>
    <row r="2785" spans="4:4">
      <c r="D2785" s="196"/>
    </row>
    <row r="2786" spans="4:4">
      <c r="D2786" s="196"/>
    </row>
    <row r="2787" spans="4:4">
      <c r="D2787" s="196"/>
    </row>
    <row r="2788" spans="4:4">
      <c r="D2788" s="196"/>
    </row>
    <row r="2789" spans="4:4">
      <c r="D2789" s="196"/>
    </row>
    <row r="2790" spans="4:4">
      <c r="D2790" s="196"/>
    </row>
    <row r="2791" spans="4:4">
      <c r="D2791" s="196"/>
    </row>
    <row r="2792" spans="4:4">
      <c r="D2792" s="196"/>
    </row>
    <row r="2793" spans="4:4">
      <c r="D2793" s="196"/>
    </row>
    <row r="2794" spans="4:4">
      <c r="D2794" s="196"/>
    </row>
    <row r="2795" spans="4:4">
      <c r="D2795" s="196"/>
    </row>
    <row r="2796" spans="4:4">
      <c r="D2796" s="196"/>
    </row>
    <row r="2797" spans="4:4">
      <c r="D2797" s="196"/>
    </row>
    <row r="2798" spans="4:4">
      <c r="D2798" s="196"/>
    </row>
    <row r="2799" spans="4:4">
      <c r="D2799" s="196"/>
    </row>
    <row r="2800" spans="4:4">
      <c r="D2800" s="196"/>
    </row>
    <row r="2801" spans="4:4">
      <c r="D2801" s="196"/>
    </row>
    <row r="2802" spans="4:4">
      <c r="D2802" s="196"/>
    </row>
    <row r="2803" spans="4:4">
      <c r="D2803" s="196"/>
    </row>
    <row r="2804" spans="4:4">
      <c r="D2804" s="196"/>
    </row>
    <row r="2805" spans="4:4">
      <c r="D2805" s="196"/>
    </row>
    <row r="2806" spans="4:4">
      <c r="D2806" s="196"/>
    </row>
    <row r="2807" spans="4:4">
      <c r="D2807" s="196"/>
    </row>
    <row r="2808" spans="4:4">
      <c r="D2808" s="196"/>
    </row>
    <row r="2809" spans="4:4">
      <c r="D2809" s="196"/>
    </row>
    <row r="2810" spans="4:4">
      <c r="D2810" s="196"/>
    </row>
    <row r="2811" spans="4:4">
      <c r="D2811" s="196"/>
    </row>
    <row r="2812" spans="4:4">
      <c r="D2812" s="196"/>
    </row>
    <row r="2813" spans="4:4">
      <c r="D2813" s="196"/>
    </row>
    <row r="2814" spans="4:4">
      <c r="D2814" s="196"/>
    </row>
    <row r="2815" spans="4:4">
      <c r="D2815" s="196"/>
    </row>
    <row r="2816" spans="4:4">
      <c r="D2816" s="196"/>
    </row>
    <row r="2817" spans="4:4">
      <c r="D2817" s="196"/>
    </row>
    <row r="2818" spans="4:4">
      <c r="D2818" s="196"/>
    </row>
    <row r="2819" spans="4:4">
      <c r="D2819" s="196"/>
    </row>
    <row r="2820" spans="4:4">
      <c r="D2820" s="196"/>
    </row>
    <row r="2821" spans="4:4">
      <c r="D2821" s="196"/>
    </row>
    <row r="2822" spans="4:4">
      <c r="D2822" s="196"/>
    </row>
    <row r="2823" spans="4:4">
      <c r="D2823" s="196"/>
    </row>
    <row r="2824" spans="4:4">
      <c r="D2824" s="196"/>
    </row>
    <row r="2825" spans="4:4">
      <c r="D2825" s="196"/>
    </row>
    <row r="2826" spans="4:4">
      <c r="D2826" s="196"/>
    </row>
    <row r="2827" spans="4:4">
      <c r="D2827" s="196"/>
    </row>
    <row r="2828" spans="4:4">
      <c r="D2828" s="196"/>
    </row>
    <row r="2829" spans="4:4">
      <c r="D2829" s="196"/>
    </row>
    <row r="2830" spans="4:4">
      <c r="D2830" s="196"/>
    </row>
    <row r="2831" spans="4:4">
      <c r="D2831" s="196"/>
    </row>
    <row r="2832" spans="4:4">
      <c r="D2832" s="196"/>
    </row>
    <row r="2833" spans="4:4">
      <c r="D2833" s="196"/>
    </row>
    <row r="2834" spans="4:4">
      <c r="D2834" s="196"/>
    </row>
    <row r="2835" spans="4:4">
      <c r="D2835" s="196"/>
    </row>
    <row r="2836" spans="4:4">
      <c r="D2836" s="196"/>
    </row>
    <row r="2837" spans="4:4">
      <c r="D2837" s="196"/>
    </row>
    <row r="2838" spans="4:4">
      <c r="D2838" s="196"/>
    </row>
    <row r="2839" spans="4:4">
      <c r="D2839" s="196"/>
    </row>
    <row r="2840" spans="4:4">
      <c r="D2840" s="196"/>
    </row>
    <row r="2841" spans="4:4">
      <c r="D2841" s="196"/>
    </row>
    <row r="2842" spans="4:4">
      <c r="D2842" s="196"/>
    </row>
    <row r="2843" spans="4:4">
      <c r="D2843" s="196"/>
    </row>
    <row r="2844" spans="4:4">
      <c r="D2844" s="196"/>
    </row>
    <row r="2845" spans="4:4">
      <c r="D2845" s="196"/>
    </row>
    <row r="2846" spans="4:4">
      <c r="D2846" s="196"/>
    </row>
    <row r="2847" spans="4:4">
      <c r="D2847" s="196"/>
    </row>
    <row r="2848" spans="4:4">
      <c r="D2848" s="196"/>
    </row>
    <row r="2849" spans="4:4">
      <c r="D2849" s="196"/>
    </row>
    <row r="2850" spans="4:4">
      <c r="D2850" s="196"/>
    </row>
    <row r="2851" spans="4:4">
      <c r="D2851" s="196"/>
    </row>
    <row r="2852" spans="4:4">
      <c r="D2852" s="196"/>
    </row>
    <row r="2853" spans="4:4">
      <c r="D2853" s="196"/>
    </row>
    <row r="2854" spans="4:4">
      <c r="D2854" s="196"/>
    </row>
    <row r="2855" spans="4:4">
      <c r="D2855" s="196"/>
    </row>
    <row r="2856" spans="4:4">
      <c r="D2856" s="196"/>
    </row>
    <row r="2857" spans="4:4">
      <c r="D2857" s="196"/>
    </row>
    <row r="2858" spans="4:4">
      <c r="D2858" s="196"/>
    </row>
    <row r="2859" spans="4:4">
      <c r="D2859" s="196"/>
    </row>
    <row r="2860" spans="4:4">
      <c r="D2860" s="196"/>
    </row>
    <row r="2861" spans="4:4">
      <c r="D2861" s="196"/>
    </row>
    <row r="2862" spans="4:4">
      <c r="D2862" s="196"/>
    </row>
    <row r="2863" spans="4:4">
      <c r="D2863" s="196"/>
    </row>
    <row r="2864" spans="4:4">
      <c r="D2864" s="196"/>
    </row>
    <row r="2865" spans="4:4">
      <c r="D2865" s="196"/>
    </row>
    <row r="2866" spans="4:4">
      <c r="D2866" s="196"/>
    </row>
    <row r="2867" spans="4:4">
      <c r="D2867" s="196"/>
    </row>
    <row r="2868" spans="4:4">
      <c r="D2868" s="196"/>
    </row>
    <row r="2869" spans="4:4">
      <c r="D2869" s="196"/>
    </row>
    <row r="2870" spans="4:4">
      <c r="D2870" s="196"/>
    </row>
    <row r="2871" spans="4:4">
      <c r="D2871" s="196"/>
    </row>
    <row r="2872" spans="4:4">
      <c r="D2872" s="196"/>
    </row>
    <row r="2873" spans="4:4">
      <c r="D2873" s="196"/>
    </row>
    <row r="2874" spans="4:4">
      <c r="D2874" s="196"/>
    </row>
    <row r="2875" spans="4:4">
      <c r="D2875" s="196"/>
    </row>
    <row r="2876" spans="4:4">
      <c r="D2876" s="196"/>
    </row>
    <row r="2877" spans="4:4">
      <c r="D2877" s="196"/>
    </row>
    <row r="2878" spans="4:4">
      <c r="D2878" s="196"/>
    </row>
    <row r="2879" spans="4:4">
      <c r="D2879" s="196"/>
    </row>
    <row r="2880" spans="4:4">
      <c r="D2880" s="196"/>
    </row>
    <row r="2881" spans="4:4">
      <c r="D2881" s="196"/>
    </row>
    <row r="2882" spans="4:4">
      <c r="D2882" s="196"/>
    </row>
    <row r="2883" spans="4:4">
      <c r="D2883" s="196"/>
    </row>
    <row r="2884" spans="4:4">
      <c r="D2884" s="196"/>
    </row>
    <row r="2885" spans="4:4">
      <c r="D2885" s="196"/>
    </row>
    <row r="2886" spans="4:4">
      <c r="D2886" s="196"/>
    </row>
    <row r="2887" spans="4:4">
      <c r="D2887" s="196"/>
    </row>
    <row r="2888" spans="4:4">
      <c r="D2888" s="196"/>
    </row>
    <row r="2889" spans="4:4">
      <c r="D2889" s="196"/>
    </row>
    <row r="2890" spans="4:4">
      <c r="D2890" s="196"/>
    </row>
    <row r="2891" spans="4:4">
      <c r="D2891" s="196"/>
    </row>
    <row r="2892" spans="4:4">
      <c r="D2892" s="196"/>
    </row>
    <row r="2893" spans="4:4">
      <c r="D2893" s="196"/>
    </row>
    <row r="2894" spans="4:4">
      <c r="D2894" s="196"/>
    </row>
    <row r="2895" spans="4:4">
      <c r="D2895" s="196"/>
    </row>
    <row r="2896" spans="4:4">
      <c r="D2896" s="196"/>
    </row>
    <row r="2897" spans="4:4">
      <c r="D2897" s="196"/>
    </row>
    <row r="2898" spans="4:4">
      <c r="D2898" s="196"/>
    </row>
    <row r="2899" spans="4:4">
      <c r="D2899" s="196"/>
    </row>
    <row r="2900" spans="4:4">
      <c r="D2900" s="196"/>
    </row>
    <row r="2901" spans="4:4">
      <c r="D2901" s="196"/>
    </row>
    <row r="2902" spans="4:4">
      <c r="D2902" s="196"/>
    </row>
    <row r="2903" spans="4:4">
      <c r="D2903" s="196"/>
    </row>
    <row r="2904" spans="4:4">
      <c r="D2904" s="196"/>
    </row>
    <row r="2905" spans="4:4">
      <c r="D2905" s="196"/>
    </row>
    <row r="2906" spans="4:4">
      <c r="D2906" s="196"/>
    </row>
    <row r="2907" spans="4:4">
      <c r="D2907" s="196"/>
    </row>
    <row r="2908" spans="4:4">
      <c r="D2908" s="196"/>
    </row>
    <row r="2909" spans="4:4">
      <c r="D2909" s="196"/>
    </row>
    <row r="2910" spans="4:4">
      <c r="D2910" s="196"/>
    </row>
    <row r="2911" spans="4:4">
      <c r="D2911" s="196"/>
    </row>
    <row r="2912" spans="4:4">
      <c r="D2912" s="196"/>
    </row>
    <row r="2913" spans="4:4">
      <c r="D2913" s="196"/>
    </row>
    <row r="2914" spans="4:4">
      <c r="D2914" s="196"/>
    </row>
    <row r="2915" spans="4:4">
      <c r="D2915" s="196"/>
    </row>
    <row r="2916" spans="4:4">
      <c r="D2916" s="196"/>
    </row>
    <row r="2917" spans="4:4">
      <c r="D2917" s="196"/>
    </row>
    <row r="2918" spans="4:4">
      <c r="D2918" s="196"/>
    </row>
    <row r="2919" spans="4:4">
      <c r="D2919" s="196"/>
    </row>
    <row r="2920" spans="4:4">
      <c r="D2920" s="196"/>
    </row>
    <row r="2921" spans="4:4">
      <c r="D2921" s="196"/>
    </row>
    <row r="2922" spans="4:4">
      <c r="D2922" s="196"/>
    </row>
    <row r="2923" spans="4:4">
      <c r="D2923" s="196"/>
    </row>
    <row r="2924" spans="4:4">
      <c r="D2924" s="196"/>
    </row>
    <row r="2925" spans="4:4">
      <c r="D2925" s="196"/>
    </row>
    <row r="2926" spans="4:4">
      <c r="D2926" s="196"/>
    </row>
    <row r="2927" spans="4:4">
      <c r="D2927" s="196"/>
    </row>
    <row r="2928" spans="4:4">
      <c r="D2928" s="196"/>
    </row>
    <row r="2929" spans="4:4">
      <c r="D2929" s="196"/>
    </row>
    <row r="2930" spans="4:4">
      <c r="D2930" s="196"/>
    </row>
    <row r="2931" spans="4:4">
      <c r="D2931" s="196"/>
    </row>
    <row r="2932" spans="4:4">
      <c r="D2932" s="196"/>
    </row>
    <row r="2933" spans="4:4">
      <c r="D2933" s="196"/>
    </row>
    <row r="2934" spans="4:4">
      <c r="D2934" s="196"/>
    </row>
    <row r="2935" spans="4:4">
      <c r="D2935" s="196"/>
    </row>
    <row r="2936" spans="4:4">
      <c r="D2936" s="196"/>
    </row>
    <row r="2937" spans="4:4">
      <c r="D2937" s="196"/>
    </row>
    <row r="2938" spans="4:4">
      <c r="D2938" s="196"/>
    </row>
    <row r="2939" spans="4:4">
      <c r="D2939" s="196"/>
    </row>
    <row r="2940" spans="4:4">
      <c r="D2940" s="196"/>
    </row>
    <row r="2941" spans="4:4">
      <c r="D2941" s="196"/>
    </row>
    <row r="2942" spans="4:4">
      <c r="D2942" s="196"/>
    </row>
    <row r="2943" spans="4:4">
      <c r="D2943" s="196"/>
    </row>
    <row r="2944" spans="4:4">
      <c r="D2944" s="196"/>
    </row>
    <row r="2945" spans="4:4">
      <c r="D2945" s="196"/>
    </row>
    <row r="2946" spans="4:4">
      <c r="D2946" s="196"/>
    </row>
    <row r="2947" spans="4:4">
      <c r="D2947" s="196"/>
    </row>
    <row r="2948" spans="4:4">
      <c r="D2948" s="196"/>
    </row>
    <row r="2949" spans="4:4">
      <c r="D2949" s="196"/>
    </row>
    <row r="2950" spans="4:4">
      <c r="D2950" s="196"/>
    </row>
    <row r="2951" spans="4:4">
      <c r="D2951" s="196"/>
    </row>
    <row r="2952" spans="4:4">
      <c r="D2952" s="196"/>
    </row>
    <row r="2953" spans="4:4">
      <c r="D2953" s="196"/>
    </row>
    <row r="2954" spans="4:4">
      <c r="D2954" s="196"/>
    </row>
    <row r="2955" spans="4:4">
      <c r="D2955" s="196"/>
    </row>
    <row r="2956" spans="4:4">
      <c r="D2956" s="196"/>
    </row>
    <row r="2957" spans="4:4">
      <c r="D2957" s="196"/>
    </row>
    <row r="2958" spans="4:4">
      <c r="D2958" s="196"/>
    </row>
    <row r="2959" spans="4:4">
      <c r="D2959" s="196"/>
    </row>
    <row r="2960" spans="4:4">
      <c r="D2960" s="196"/>
    </row>
    <row r="2961" spans="4:4">
      <c r="D2961" s="196"/>
    </row>
    <row r="2962" spans="4:4">
      <c r="D2962" s="196"/>
    </row>
    <row r="2963" spans="4:4">
      <c r="D2963" s="196"/>
    </row>
    <row r="2964" spans="4:4">
      <c r="D2964" s="196"/>
    </row>
    <row r="2965" spans="4:4">
      <c r="D2965" s="196"/>
    </row>
    <row r="2966" spans="4:4">
      <c r="D2966" s="196"/>
    </row>
    <row r="2967" spans="4:4">
      <c r="D2967" s="196"/>
    </row>
    <row r="2968" spans="4:4">
      <c r="D2968" s="196"/>
    </row>
    <row r="2969" spans="4:4">
      <c r="D2969" s="196"/>
    </row>
    <row r="2970" spans="4:4">
      <c r="D2970" s="196"/>
    </row>
    <row r="2971" spans="4:4">
      <c r="D2971" s="196"/>
    </row>
    <row r="2972" spans="4:4">
      <c r="D2972" s="196"/>
    </row>
    <row r="2973" spans="4:4">
      <c r="D2973" s="196"/>
    </row>
    <row r="2974" spans="4:4">
      <c r="D2974" s="196"/>
    </row>
    <row r="2975" spans="4:4">
      <c r="D2975" s="196"/>
    </row>
    <row r="2976" spans="4:4">
      <c r="D2976" s="196"/>
    </row>
    <row r="2977" spans="4:4">
      <c r="D2977" s="196"/>
    </row>
    <row r="2978" spans="4:4">
      <c r="D2978" s="196"/>
    </row>
    <row r="2979" spans="4:4">
      <c r="D2979" s="196"/>
    </row>
    <row r="2980" spans="4:4">
      <c r="D2980" s="196"/>
    </row>
    <row r="2981" spans="4:4">
      <c r="D2981" s="196"/>
    </row>
    <row r="2982" spans="4:4">
      <c r="D2982" s="196"/>
    </row>
    <row r="2983" spans="4:4">
      <c r="D2983" s="196"/>
    </row>
    <row r="2984" spans="4:4">
      <c r="D2984" s="196"/>
    </row>
    <row r="2985" spans="4:4">
      <c r="D2985" s="196"/>
    </row>
    <row r="2986" spans="4:4">
      <c r="D2986" s="196"/>
    </row>
    <row r="2987" spans="4:4">
      <c r="D2987" s="196"/>
    </row>
    <row r="2988" spans="4:4">
      <c r="D2988" s="196"/>
    </row>
    <row r="2989" spans="4:4">
      <c r="D2989" s="196"/>
    </row>
    <row r="2990" spans="4:4">
      <c r="D2990" s="196"/>
    </row>
    <row r="2991" spans="4:4">
      <c r="D2991" s="196"/>
    </row>
    <row r="2992" spans="4:4">
      <c r="D2992" s="196"/>
    </row>
    <row r="2993" spans="4:4">
      <c r="D2993" s="196"/>
    </row>
    <row r="2994" spans="4:4">
      <c r="D2994" s="196"/>
    </row>
    <row r="2995" spans="4:4">
      <c r="D2995" s="196"/>
    </row>
    <row r="2996" spans="4:4">
      <c r="D2996" s="196"/>
    </row>
    <row r="2997" spans="4:4">
      <c r="D2997" s="196"/>
    </row>
    <row r="2998" spans="4:4">
      <c r="D2998" s="196"/>
    </row>
    <row r="2999" spans="4:4">
      <c r="D2999" s="196"/>
    </row>
    <row r="3000" spans="4:4">
      <c r="D3000" s="196"/>
    </row>
    <row r="3001" spans="4:4">
      <c r="D3001" s="196"/>
    </row>
    <row r="3002" spans="4:4">
      <c r="D3002" s="196"/>
    </row>
    <row r="3003" spans="4:4">
      <c r="D3003" s="196"/>
    </row>
    <row r="3004" spans="4:4">
      <c r="D3004" s="196"/>
    </row>
    <row r="3005" spans="4:4">
      <c r="D3005" s="196"/>
    </row>
    <row r="3006" spans="4:4">
      <c r="D3006" s="196"/>
    </row>
    <row r="3007" spans="4:4">
      <c r="D3007" s="196"/>
    </row>
    <row r="3008" spans="4:4">
      <c r="D3008" s="196"/>
    </row>
    <row r="3009" spans="4:4">
      <c r="D3009" s="196"/>
    </row>
    <row r="3010" spans="4:4">
      <c r="D3010" s="196"/>
    </row>
    <row r="3011" spans="4:4">
      <c r="D3011" s="196"/>
    </row>
    <row r="3012" spans="4:4">
      <c r="D3012" s="196"/>
    </row>
    <row r="3013" spans="4:4">
      <c r="D3013" s="196"/>
    </row>
    <row r="3014" spans="4:4">
      <c r="D3014" s="196"/>
    </row>
    <row r="3015" spans="4:4">
      <c r="D3015" s="196"/>
    </row>
    <row r="3016" spans="4:4">
      <c r="D3016" s="196"/>
    </row>
    <row r="3017" spans="4:4">
      <c r="D3017" s="196"/>
    </row>
    <row r="3018" spans="4:4">
      <c r="D3018" s="196"/>
    </row>
    <row r="3019" spans="4:4">
      <c r="D3019" s="196"/>
    </row>
    <row r="3020" spans="4:4">
      <c r="D3020" s="196"/>
    </row>
    <row r="3021" spans="4:4">
      <c r="D3021" s="196"/>
    </row>
    <row r="3022" spans="4:4">
      <c r="D3022" s="196"/>
    </row>
    <row r="3023" spans="4:4">
      <c r="D3023" s="196"/>
    </row>
    <row r="3024" spans="4:4">
      <c r="D3024" s="196"/>
    </row>
    <row r="3025" spans="4:4">
      <c r="D3025" s="196"/>
    </row>
    <row r="3026" spans="4:4">
      <c r="D3026" s="196"/>
    </row>
    <row r="3027" spans="4:4">
      <c r="D3027" s="196"/>
    </row>
    <row r="3028" spans="4:4">
      <c r="D3028" s="196"/>
    </row>
    <row r="3029" spans="4:4">
      <c r="D3029" s="196"/>
    </row>
    <row r="3030" spans="4:4">
      <c r="D3030" s="196"/>
    </row>
    <row r="3031" spans="4:4">
      <c r="D3031" s="196"/>
    </row>
    <row r="3032" spans="4:4">
      <c r="D3032" s="196"/>
    </row>
    <row r="3033" spans="4:4">
      <c r="D3033" s="196"/>
    </row>
    <row r="3034" spans="4:4">
      <c r="D3034" s="196"/>
    </row>
    <row r="3035" spans="4:4">
      <c r="D3035" s="196"/>
    </row>
    <row r="3036" spans="4:4">
      <c r="D3036" s="196"/>
    </row>
    <row r="3037" spans="4:4">
      <c r="D3037" s="196"/>
    </row>
    <row r="3038" spans="4:4">
      <c r="D3038" s="196"/>
    </row>
    <row r="3039" spans="4:4">
      <c r="D3039" s="196"/>
    </row>
    <row r="3040" spans="4:4">
      <c r="D3040" s="196"/>
    </row>
    <row r="3041" spans="4:4">
      <c r="D3041" s="196"/>
    </row>
    <row r="3042" spans="4:4">
      <c r="D3042" s="196"/>
    </row>
    <row r="3043" spans="4:4">
      <c r="D3043" s="196"/>
    </row>
    <row r="3044" spans="4:4">
      <c r="D3044" s="196"/>
    </row>
    <row r="3045" spans="4:4">
      <c r="D3045" s="196"/>
    </row>
    <row r="3046" spans="4:4">
      <c r="D3046" s="196"/>
    </row>
    <row r="3047" spans="4:4">
      <c r="D3047" s="196"/>
    </row>
    <row r="3048" spans="4:4">
      <c r="D3048" s="196"/>
    </row>
    <row r="3049" spans="4:4">
      <c r="D3049" s="196"/>
    </row>
    <row r="3050" spans="4:4">
      <c r="D3050" s="196"/>
    </row>
    <row r="3051" spans="4:4">
      <c r="D3051" s="196"/>
    </row>
    <row r="3052" spans="4:4">
      <c r="D3052" s="196"/>
    </row>
    <row r="3053" spans="4:4">
      <c r="D3053" s="196"/>
    </row>
    <row r="3054" spans="4:4">
      <c r="D3054" s="196"/>
    </row>
    <row r="3055" spans="4:4">
      <c r="D3055" s="196"/>
    </row>
    <row r="3056" spans="4:4">
      <c r="D3056" s="196"/>
    </row>
    <row r="3057" spans="4:4">
      <c r="D3057" s="196"/>
    </row>
    <row r="3058" spans="4:4">
      <c r="D3058" s="196"/>
    </row>
    <row r="3059" spans="4:4">
      <c r="D3059" s="196"/>
    </row>
    <row r="3060" spans="4:4">
      <c r="D3060" s="196"/>
    </row>
    <row r="3061" spans="4:4">
      <c r="D3061" s="196"/>
    </row>
    <row r="3062" spans="4:4">
      <c r="D3062" s="196"/>
    </row>
    <row r="3063" spans="4:4">
      <c r="D3063" s="196"/>
    </row>
    <row r="3064" spans="4:4">
      <c r="D3064" s="196"/>
    </row>
    <row r="3065" spans="4:4">
      <c r="D3065" s="196"/>
    </row>
    <row r="3066" spans="4:4">
      <c r="D3066" s="196"/>
    </row>
    <row r="3067" spans="4:4">
      <c r="D3067" s="196"/>
    </row>
    <row r="3068" spans="4:4">
      <c r="D3068" s="196"/>
    </row>
    <row r="3069" spans="4:4">
      <c r="D3069" s="196"/>
    </row>
    <row r="3070" spans="4:4">
      <c r="D3070" s="196"/>
    </row>
    <row r="3071" spans="4:4">
      <c r="D3071" s="196"/>
    </row>
    <row r="3072" spans="4:4">
      <c r="D3072" s="196"/>
    </row>
    <row r="3073" spans="4:4">
      <c r="D3073" s="196"/>
    </row>
    <row r="3074" spans="4:4">
      <c r="D3074" s="196"/>
    </row>
    <row r="3075" spans="4:4">
      <c r="D3075" s="196"/>
    </row>
    <row r="3076" spans="4:4">
      <c r="D3076" s="196"/>
    </row>
    <row r="3077" spans="4:4">
      <c r="D3077" s="196"/>
    </row>
    <row r="3078" spans="4:4">
      <c r="D3078" s="196"/>
    </row>
    <row r="3079" spans="4:4">
      <c r="D3079" s="196"/>
    </row>
    <row r="3080" spans="4:4">
      <c r="D3080" s="196"/>
    </row>
    <row r="3081" spans="4:4">
      <c r="D3081" s="196"/>
    </row>
    <row r="3082" spans="4:4">
      <c r="D3082" s="196"/>
    </row>
    <row r="3083" spans="4:4">
      <c r="D3083" s="196"/>
    </row>
    <row r="3084" spans="4:4">
      <c r="D3084" s="196"/>
    </row>
    <row r="3085" spans="4:4">
      <c r="D3085" s="196"/>
    </row>
    <row r="3086" spans="4:4">
      <c r="D3086" s="196"/>
    </row>
    <row r="3087" spans="4:4">
      <c r="D3087" s="196"/>
    </row>
    <row r="3088" spans="4:4">
      <c r="D3088" s="196"/>
    </row>
    <row r="3089" spans="4:4">
      <c r="D3089" s="196"/>
    </row>
    <row r="3090" spans="4:4">
      <c r="D3090" s="196"/>
    </row>
    <row r="3091" spans="4:4">
      <c r="D3091" s="196"/>
    </row>
    <row r="3092" spans="4:4">
      <c r="D3092" s="196"/>
    </row>
    <row r="3093" spans="4:4">
      <c r="D3093" s="196"/>
    </row>
    <row r="3094" spans="4:4">
      <c r="D3094" s="196"/>
    </row>
    <row r="3095" spans="4:4">
      <c r="D3095" s="196"/>
    </row>
    <row r="3096" spans="4:4">
      <c r="D3096" s="196"/>
    </row>
    <row r="3097" spans="4:4">
      <c r="D3097" s="196"/>
    </row>
    <row r="3098" spans="4:4">
      <c r="D3098" s="196"/>
    </row>
    <row r="3099" spans="4:4">
      <c r="D3099" s="196"/>
    </row>
    <row r="3100" spans="4:4">
      <c r="D3100" s="196"/>
    </row>
    <row r="3101" spans="4:4">
      <c r="D3101" s="196"/>
    </row>
    <row r="3102" spans="4:4">
      <c r="D3102" s="196"/>
    </row>
    <row r="3103" spans="4:4">
      <c r="D3103" s="196"/>
    </row>
    <row r="3104" spans="4:4">
      <c r="D3104" s="196"/>
    </row>
    <row r="3105" spans="4:4">
      <c r="D3105" s="196"/>
    </row>
    <row r="3106" spans="4:4">
      <c r="D3106" s="196"/>
    </row>
    <row r="3107" spans="4:4">
      <c r="D3107" s="196"/>
    </row>
    <row r="3108" spans="4:4">
      <c r="D3108" s="196"/>
    </row>
    <row r="3109" spans="4:4">
      <c r="D3109" s="196"/>
    </row>
    <row r="3110" spans="4:4">
      <c r="D3110" s="196"/>
    </row>
    <row r="3111" spans="4:4">
      <c r="D3111" s="196"/>
    </row>
    <row r="3112" spans="4:4">
      <c r="D3112" s="196"/>
    </row>
    <row r="3113" spans="4:4">
      <c r="D3113" s="196"/>
    </row>
    <row r="3114" spans="4:4">
      <c r="D3114" s="196"/>
    </row>
    <row r="3115" spans="4:4">
      <c r="D3115" s="196"/>
    </row>
    <row r="3116" spans="4:4">
      <c r="D3116" s="196"/>
    </row>
    <row r="3117" spans="4:4">
      <c r="D3117" s="196"/>
    </row>
    <row r="3118" spans="4:4">
      <c r="D3118" s="196"/>
    </row>
    <row r="3119" spans="4:4">
      <c r="D3119" s="196"/>
    </row>
    <row r="3120" spans="4:4">
      <c r="D3120" s="196"/>
    </row>
    <row r="3121" spans="4:4">
      <c r="D3121" s="196"/>
    </row>
    <row r="3122" spans="4:4">
      <c r="D3122" s="196"/>
    </row>
    <row r="3123" spans="4:4">
      <c r="D3123" s="196"/>
    </row>
    <row r="3124" spans="4:4">
      <c r="D3124" s="196"/>
    </row>
    <row r="3125" spans="4:4">
      <c r="D3125" s="196"/>
    </row>
    <row r="3126" spans="4:4">
      <c r="D3126" s="196"/>
    </row>
    <row r="3127" spans="4:4">
      <c r="D3127" s="196"/>
    </row>
    <row r="3128" spans="4:4">
      <c r="D3128" s="196"/>
    </row>
    <row r="3129" spans="4:4">
      <c r="D3129" s="196"/>
    </row>
    <row r="3130" spans="4:4">
      <c r="D3130" s="196"/>
    </row>
    <row r="3131" spans="4:4">
      <c r="D3131" s="196"/>
    </row>
    <row r="3132" spans="4:4">
      <c r="D3132" s="196"/>
    </row>
    <row r="3133" spans="4:4">
      <c r="D3133" s="196"/>
    </row>
    <row r="3134" spans="4:4">
      <c r="D3134" s="196"/>
    </row>
    <row r="3135" spans="4:4">
      <c r="D3135" s="196"/>
    </row>
    <row r="3136" spans="4:4">
      <c r="D3136" s="196"/>
    </row>
    <row r="3137" spans="4:4">
      <c r="D3137" s="196"/>
    </row>
    <row r="3138" spans="4:4">
      <c r="D3138" s="196"/>
    </row>
    <row r="3139" spans="4:4">
      <c r="D3139" s="196"/>
    </row>
    <row r="3140" spans="4:4">
      <c r="D3140" s="196"/>
    </row>
    <row r="3141" spans="4:4">
      <c r="D3141" s="196"/>
    </row>
    <row r="3142" spans="4:4">
      <c r="D3142" s="196"/>
    </row>
    <row r="3143" spans="4:4">
      <c r="D3143" s="196"/>
    </row>
    <row r="3144" spans="4:4">
      <c r="D3144" s="196"/>
    </row>
    <row r="3145" spans="4:4">
      <c r="D3145" s="196"/>
    </row>
    <row r="3146" spans="4:4">
      <c r="D3146" s="196"/>
    </row>
    <row r="3147" spans="4:4">
      <c r="D3147" s="196"/>
    </row>
    <row r="3148" spans="4:4">
      <c r="D3148" s="196"/>
    </row>
    <row r="3149" spans="4:4">
      <c r="D3149" s="196"/>
    </row>
    <row r="3150" spans="4:4">
      <c r="D3150" s="196"/>
    </row>
    <row r="3151" spans="4:4">
      <c r="D3151" s="196"/>
    </row>
    <row r="3152" spans="4:4">
      <c r="D3152" s="196"/>
    </row>
    <row r="3153" spans="4:4">
      <c r="D3153" s="196"/>
    </row>
    <row r="3154" spans="4:4">
      <c r="D3154" s="196"/>
    </row>
    <row r="3155" spans="4:4">
      <c r="D3155" s="196"/>
    </row>
    <row r="3156" spans="4:4">
      <c r="D3156" s="196"/>
    </row>
    <row r="3157" spans="4:4">
      <c r="D3157" s="196"/>
    </row>
    <row r="3158" spans="4:4">
      <c r="D3158" s="196"/>
    </row>
    <row r="3159" spans="4:4">
      <c r="D3159" s="196"/>
    </row>
    <row r="3160" spans="4:4">
      <c r="D3160" s="196"/>
    </row>
    <row r="3161" spans="4:4">
      <c r="D3161" s="196"/>
    </row>
    <row r="3162" spans="4:4">
      <c r="D3162" s="196"/>
    </row>
    <row r="3163" spans="4:4">
      <c r="D3163" s="196"/>
    </row>
    <row r="3164" spans="4:4">
      <c r="D3164" s="196"/>
    </row>
    <row r="3165" spans="4:4">
      <c r="D3165" s="196"/>
    </row>
    <row r="3166" spans="4:4">
      <c r="D3166" s="196"/>
    </row>
    <row r="3167" spans="4:4">
      <c r="D3167" s="196"/>
    </row>
    <row r="3168" spans="4:4">
      <c r="D3168" s="196"/>
    </row>
    <row r="3169" spans="4:4">
      <c r="D3169" s="196"/>
    </row>
    <row r="3170" spans="4:4">
      <c r="D3170" s="196"/>
    </row>
    <row r="3171" spans="4:4">
      <c r="D3171" s="196"/>
    </row>
    <row r="3172" spans="4:4">
      <c r="D3172" s="196"/>
    </row>
    <row r="3173" spans="4:4">
      <c r="D3173" s="196"/>
    </row>
    <row r="3174" spans="4:4">
      <c r="D3174" s="196"/>
    </row>
    <row r="3175" spans="4:4">
      <c r="D3175" s="196"/>
    </row>
    <row r="3176" spans="4:4">
      <c r="D3176" s="196"/>
    </row>
    <row r="3177" spans="4:4">
      <c r="D3177" s="196"/>
    </row>
    <row r="3178" spans="4:4">
      <c r="D3178" s="196"/>
    </row>
    <row r="3179" spans="4:4">
      <c r="D3179" s="196"/>
    </row>
    <row r="3180" spans="4:4">
      <c r="D3180" s="196"/>
    </row>
    <row r="3181" spans="4:4">
      <c r="D3181" s="196"/>
    </row>
    <row r="3182" spans="4:4">
      <c r="D3182" s="196"/>
    </row>
    <row r="3183" spans="4:4">
      <c r="D3183" s="196"/>
    </row>
    <row r="3184" spans="4:4">
      <c r="D3184" s="196"/>
    </row>
    <row r="3185" spans="4:4">
      <c r="D3185" s="196"/>
    </row>
    <row r="3186" spans="4:4">
      <c r="D3186" s="196"/>
    </row>
    <row r="3187" spans="4:4">
      <c r="D3187" s="196"/>
    </row>
    <row r="3188" spans="4:4">
      <c r="D3188" s="196"/>
    </row>
    <row r="3189" spans="4:4">
      <c r="D3189" s="196"/>
    </row>
    <row r="3190" spans="4:4">
      <c r="D3190" s="196"/>
    </row>
    <row r="3191" spans="4:4">
      <c r="D3191" s="196"/>
    </row>
    <row r="3192" spans="4:4">
      <c r="D3192" s="196"/>
    </row>
    <row r="3193" spans="4:4">
      <c r="D3193" s="196"/>
    </row>
    <row r="3194" spans="4:4">
      <c r="D3194" s="196"/>
    </row>
    <row r="3195" spans="4:4">
      <c r="D3195" s="196"/>
    </row>
    <row r="3196" spans="4:4">
      <c r="D3196" s="196"/>
    </row>
    <row r="3197" spans="4:4">
      <c r="D3197" s="196"/>
    </row>
    <row r="3198" spans="4:4">
      <c r="D3198" s="196"/>
    </row>
    <row r="3199" spans="4:4">
      <c r="D3199" s="196"/>
    </row>
    <row r="3200" spans="4:4">
      <c r="D3200" s="196"/>
    </row>
    <row r="3201" spans="4:4">
      <c r="D3201" s="196"/>
    </row>
    <row r="3202" spans="4:4">
      <c r="D3202" s="196"/>
    </row>
    <row r="3203" spans="4:4">
      <c r="D3203" s="196"/>
    </row>
    <row r="3204" spans="4:4">
      <c r="D3204" s="196"/>
    </row>
    <row r="3205" spans="4:4">
      <c r="D3205" s="196"/>
    </row>
    <row r="3206" spans="4:4">
      <c r="D3206" s="196"/>
    </row>
    <row r="3207" spans="4:4">
      <c r="D3207" s="196"/>
    </row>
    <row r="3208" spans="4:4">
      <c r="D3208" s="196"/>
    </row>
    <row r="3209" spans="4:4">
      <c r="D3209" s="196"/>
    </row>
    <row r="3210" spans="4:4">
      <c r="D3210" s="196"/>
    </row>
    <row r="3211" spans="4:4">
      <c r="D3211" s="196"/>
    </row>
    <row r="3212" spans="4:4">
      <c r="D3212" s="196"/>
    </row>
    <row r="3213" spans="4:4">
      <c r="D3213" s="196"/>
    </row>
    <row r="3214" spans="4:4">
      <c r="D3214" s="196"/>
    </row>
    <row r="3215" spans="4:4">
      <c r="D3215" s="196"/>
    </row>
    <row r="3216" spans="4:4">
      <c r="D3216" s="196"/>
    </row>
    <row r="3217" spans="4:4">
      <c r="D3217" s="196"/>
    </row>
    <row r="3218" spans="4:4">
      <c r="D3218" s="196"/>
    </row>
    <row r="3219" spans="4:4">
      <c r="D3219" s="196"/>
    </row>
    <row r="3220" spans="4:4">
      <c r="D3220" s="196"/>
    </row>
    <row r="3221" spans="4:4">
      <c r="D3221" s="196"/>
    </row>
    <row r="3222" spans="4:4">
      <c r="D3222" s="196"/>
    </row>
    <row r="3223" spans="4:4">
      <c r="D3223" s="196"/>
    </row>
    <row r="3224" spans="4:4">
      <c r="D3224" s="196"/>
    </row>
    <row r="3225" spans="4:4">
      <c r="D3225" s="196"/>
    </row>
    <row r="3226" spans="4:4">
      <c r="D3226" s="196"/>
    </row>
    <row r="3227" spans="4:4">
      <c r="D3227" s="196"/>
    </row>
    <row r="3228" spans="4:4">
      <c r="D3228" s="196"/>
    </row>
    <row r="3229" spans="4:4">
      <c r="D3229" s="196"/>
    </row>
    <row r="3230" spans="4:4">
      <c r="D3230" s="196"/>
    </row>
    <row r="3231" spans="4:4">
      <c r="D3231" s="196"/>
    </row>
    <row r="3232" spans="4:4">
      <c r="D3232" s="196"/>
    </row>
    <row r="3233" spans="4:4">
      <c r="D3233" s="196"/>
    </row>
    <row r="3234" spans="4:4">
      <c r="D3234" s="196"/>
    </row>
    <row r="3235" spans="4:4">
      <c r="D3235" s="196"/>
    </row>
    <row r="3236" spans="4:4">
      <c r="D3236" s="196"/>
    </row>
    <row r="3237" spans="4:4">
      <c r="D3237" s="196"/>
    </row>
    <row r="3238" spans="4:4">
      <c r="D3238" s="196"/>
    </row>
    <row r="3239" spans="4:4">
      <c r="D3239" s="196"/>
    </row>
    <row r="3240" spans="4:4">
      <c r="D3240" s="196"/>
    </row>
    <row r="3241" spans="4:4">
      <c r="D3241" s="196"/>
    </row>
    <row r="3242" spans="4:4">
      <c r="D3242" s="196"/>
    </row>
    <row r="3243" spans="4:4">
      <c r="D3243" s="196"/>
    </row>
    <row r="3244" spans="4:4">
      <c r="D3244" s="196"/>
    </row>
    <row r="3245" spans="4:4">
      <c r="D3245" s="196"/>
    </row>
    <row r="3246" spans="4:4">
      <c r="D3246" s="196"/>
    </row>
    <row r="3247" spans="4:4">
      <c r="D3247" s="196"/>
    </row>
    <row r="3248" spans="4:4">
      <c r="D3248" s="196"/>
    </row>
    <row r="3249" spans="4:4">
      <c r="D3249" s="196"/>
    </row>
    <row r="3250" spans="4:4">
      <c r="D3250" s="196"/>
    </row>
    <row r="3251" spans="4:4">
      <c r="D3251" s="196"/>
    </row>
    <row r="3252" spans="4:4">
      <c r="D3252" s="196"/>
    </row>
    <row r="3253" spans="4:4">
      <c r="D3253" s="196"/>
    </row>
    <row r="3254" spans="4:4">
      <c r="D3254" s="196"/>
    </row>
    <row r="3255" spans="4:4">
      <c r="D3255" s="196"/>
    </row>
    <row r="3256" spans="4:4">
      <c r="D3256" s="196"/>
    </row>
    <row r="3257" spans="4:4">
      <c r="D3257" s="196"/>
    </row>
    <row r="3258" spans="4:4">
      <c r="D3258" s="196"/>
    </row>
    <row r="3259" spans="4:4">
      <c r="D3259" s="196"/>
    </row>
    <row r="3260" spans="4:4">
      <c r="D3260" s="196"/>
    </row>
    <row r="3261" spans="4:4">
      <c r="D3261" s="196"/>
    </row>
    <row r="3262" spans="4:4">
      <c r="D3262" s="196"/>
    </row>
    <row r="3263" spans="4:4">
      <c r="D3263" s="196"/>
    </row>
    <row r="3264" spans="4:4">
      <c r="D3264" s="196"/>
    </row>
    <row r="3265" spans="4:4">
      <c r="D3265" s="196"/>
    </row>
    <row r="3266" spans="4:4">
      <c r="D3266" s="196"/>
    </row>
    <row r="3267" spans="4:4">
      <c r="D3267" s="196"/>
    </row>
    <row r="3268" spans="4:4">
      <c r="D3268" s="196"/>
    </row>
    <row r="3269" spans="4:4">
      <c r="D3269" s="196"/>
    </row>
    <row r="3270" spans="4:4">
      <c r="D3270" s="196"/>
    </row>
    <row r="3271" spans="4:4">
      <c r="D3271" s="196"/>
    </row>
    <row r="3272" spans="4:4">
      <c r="D3272" s="196"/>
    </row>
    <row r="3273" spans="4:4">
      <c r="D3273" s="196"/>
    </row>
    <row r="3274" spans="4:4">
      <c r="D3274" s="196"/>
    </row>
    <row r="3275" spans="4:4">
      <c r="D3275" s="196"/>
    </row>
    <row r="3276" spans="4:4">
      <c r="D3276" s="196"/>
    </row>
    <row r="3277" spans="4:4">
      <c r="D3277" s="196"/>
    </row>
    <row r="3278" spans="4:4">
      <c r="D3278" s="196"/>
    </row>
    <row r="3279" spans="4:4">
      <c r="D3279" s="196"/>
    </row>
    <row r="3280" spans="4:4">
      <c r="D3280" s="196"/>
    </row>
    <row r="3281" spans="4:4">
      <c r="D3281" s="196"/>
    </row>
    <row r="3282" spans="4:4">
      <c r="D3282" s="196"/>
    </row>
    <row r="3283" spans="4:4">
      <c r="D3283" s="196"/>
    </row>
    <row r="3284" spans="4:4">
      <c r="D3284" s="196"/>
    </row>
    <row r="3285" spans="4:4">
      <c r="D3285" s="196"/>
    </row>
    <row r="3286" spans="4:4">
      <c r="D3286" s="196"/>
    </row>
    <row r="3287" spans="4:4">
      <c r="D3287" s="196"/>
    </row>
    <row r="3288" spans="4:4">
      <c r="D3288" s="196"/>
    </row>
    <row r="3289" spans="4:4">
      <c r="D3289" s="196"/>
    </row>
    <row r="3290" spans="4:4">
      <c r="D3290" s="196"/>
    </row>
    <row r="3291" spans="4:4">
      <c r="D3291" s="196"/>
    </row>
    <row r="3292" spans="4:4">
      <c r="D3292" s="196"/>
    </row>
    <row r="3293" spans="4:4">
      <c r="D3293" s="196"/>
    </row>
    <row r="3294" spans="4:4">
      <c r="D3294" s="196"/>
    </row>
    <row r="3295" spans="4:4">
      <c r="D3295" s="196"/>
    </row>
    <row r="3296" spans="4:4">
      <c r="D3296" s="196"/>
    </row>
    <row r="3297" spans="4:4">
      <c r="D3297" s="196"/>
    </row>
    <row r="3298" spans="4:4">
      <c r="D3298" s="196"/>
    </row>
    <row r="3299" spans="4:4">
      <c r="D3299" s="196"/>
    </row>
    <row r="3300" spans="4:4">
      <c r="D3300" s="196"/>
    </row>
    <row r="3301" spans="4:4">
      <c r="D3301" s="196"/>
    </row>
    <row r="3302" spans="4:4">
      <c r="D3302" s="196"/>
    </row>
    <row r="3303" spans="4:4">
      <c r="D3303" s="196"/>
    </row>
    <row r="3304" spans="4:4">
      <c r="D3304" s="196"/>
    </row>
    <row r="3305" spans="4:4">
      <c r="D3305" s="196"/>
    </row>
    <row r="3306" spans="4:4">
      <c r="D3306" s="196"/>
    </row>
    <row r="3307" spans="4:4">
      <c r="D3307" s="196"/>
    </row>
    <row r="3308" spans="4:4">
      <c r="D3308" s="196"/>
    </row>
    <row r="3309" spans="4:4">
      <c r="D3309" s="196"/>
    </row>
    <row r="3310" spans="4:4">
      <c r="D3310" s="196"/>
    </row>
    <row r="3311" spans="4:4">
      <c r="D3311" s="196"/>
    </row>
    <row r="3312" spans="4:4">
      <c r="D3312" s="196"/>
    </row>
    <row r="3313" spans="4:4">
      <c r="D3313" s="196"/>
    </row>
    <row r="3314" spans="4:4">
      <c r="D3314" s="196"/>
    </row>
    <row r="3315" spans="4:4">
      <c r="D3315" s="196"/>
    </row>
    <row r="3316" spans="4:4">
      <c r="D3316" s="196"/>
    </row>
    <row r="3317" spans="4:4">
      <c r="D3317" s="196"/>
    </row>
    <row r="3318" spans="4:4">
      <c r="D3318" s="196"/>
    </row>
    <row r="3319" spans="4:4">
      <c r="D3319" s="196"/>
    </row>
    <row r="3320" spans="4:4">
      <c r="D3320" s="196"/>
    </row>
    <row r="3321" spans="4:4">
      <c r="D3321" s="196"/>
    </row>
    <row r="3322" spans="4:4">
      <c r="D3322" s="196"/>
    </row>
    <row r="3323" spans="4:4">
      <c r="D3323" s="196"/>
    </row>
    <row r="3324" spans="4:4">
      <c r="D3324" s="196"/>
    </row>
    <row r="3325" spans="4:4">
      <c r="D3325" s="196"/>
    </row>
    <row r="3326" spans="4:4">
      <c r="D3326" s="196"/>
    </row>
    <row r="3327" spans="4:4">
      <c r="D3327" s="196"/>
    </row>
    <row r="3328" spans="4:4">
      <c r="D3328" s="196"/>
    </row>
    <row r="3329" spans="4:4">
      <c r="D3329" s="196"/>
    </row>
    <row r="3330" spans="4:4">
      <c r="D3330" s="196"/>
    </row>
    <row r="3331" spans="4:4">
      <c r="D3331" s="196"/>
    </row>
    <row r="3332" spans="4:4">
      <c r="D3332" s="196"/>
    </row>
    <row r="3333" spans="4:4">
      <c r="D3333" s="196"/>
    </row>
    <row r="3334" spans="4:4">
      <c r="D3334" s="196"/>
    </row>
    <row r="3335" spans="4:4">
      <c r="D3335" s="196"/>
    </row>
    <row r="3336" spans="4:4">
      <c r="D3336" s="196"/>
    </row>
    <row r="3337" spans="4:4">
      <c r="D3337" s="196"/>
    </row>
    <row r="3338" spans="4:4">
      <c r="D3338" s="196"/>
    </row>
    <row r="3339" spans="4:4">
      <c r="D3339" s="196"/>
    </row>
    <row r="3340" spans="4:4">
      <c r="D3340" s="196"/>
    </row>
    <row r="3341" spans="4:4">
      <c r="D3341" s="196"/>
    </row>
    <row r="3342" spans="4:4">
      <c r="D3342" s="196"/>
    </row>
    <row r="3343" spans="4:4">
      <c r="D3343" s="196"/>
    </row>
    <row r="3344" spans="4:4">
      <c r="D3344" s="196"/>
    </row>
    <row r="3345" spans="4:4">
      <c r="D3345" s="196"/>
    </row>
    <row r="3346" spans="4:4">
      <c r="D3346" s="196"/>
    </row>
    <row r="3347" spans="4:4">
      <c r="D3347" s="196"/>
    </row>
    <row r="3348" spans="4:4">
      <c r="D3348" s="196"/>
    </row>
    <row r="3349" spans="4:4">
      <c r="D3349" s="196"/>
    </row>
    <row r="3350" spans="4:4">
      <c r="D3350" s="196"/>
    </row>
    <row r="3351" spans="4:4">
      <c r="D3351" s="196"/>
    </row>
    <row r="3352" spans="4:4">
      <c r="D3352" s="196"/>
    </row>
    <row r="3353" spans="4:4">
      <c r="D3353" s="196"/>
    </row>
    <row r="3354" spans="4:4">
      <c r="D3354" s="196"/>
    </row>
    <row r="3355" spans="4:4">
      <c r="D3355" s="196"/>
    </row>
    <row r="3356" spans="4:4">
      <c r="D3356" s="196"/>
    </row>
    <row r="3357" spans="4:4">
      <c r="D3357" s="196"/>
    </row>
    <row r="3358" spans="4:4">
      <c r="D3358" s="196"/>
    </row>
    <row r="3359" spans="4:4">
      <c r="D3359" s="196"/>
    </row>
    <row r="3360" spans="4:4">
      <c r="D3360" s="196"/>
    </row>
    <row r="3361" spans="4:4">
      <c r="D3361" s="196"/>
    </row>
    <row r="3362" spans="4:4">
      <c r="D3362" s="196"/>
    </row>
    <row r="3363" spans="4:4">
      <c r="D3363" s="196"/>
    </row>
    <row r="3364" spans="4:4">
      <c r="D3364" s="196"/>
    </row>
    <row r="3365" spans="4:4">
      <c r="D3365" s="196"/>
    </row>
    <row r="3366" spans="4:4">
      <c r="D3366" s="196"/>
    </row>
    <row r="3367" spans="4:4">
      <c r="D3367" s="196"/>
    </row>
    <row r="3368" spans="4:4">
      <c r="D3368" s="196"/>
    </row>
    <row r="3369" spans="4:4">
      <c r="D3369" s="196"/>
    </row>
    <row r="3370" spans="4:4">
      <c r="D3370" s="196"/>
    </row>
    <row r="3371" spans="4:4">
      <c r="D3371" s="196"/>
    </row>
    <row r="3372" spans="4:4">
      <c r="D3372" s="196"/>
    </row>
    <row r="3373" spans="4:4">
      <c r="D3373" s="196"/>
    </row>
    <row r="3374" spans="4:4">
      <c r="D3374" s="196"/>
    </row>
    <row r="3375" spans="4:4">
      <c r="D3375" s="196"/>
    </row>
    <row r="3376" spans="4:4">
      <c r="D3376" s="196"/>
    </row>
    <row r="3377" spans="4:4">
      <c r="D3377" s="196"/>
    </row>
    <row r="3378" spans="4:4">
      <c r="D3378" s="196"/>
    </row>
    <row r="3379" spans="4:4">
      <c r="D3379" s="196"/>
    </row>
    <row r="3380" spans="4:4">
      <c r="D3380" s="196"/>
    </row>
    <row r="3381" spans="4:4">
      <c r="D3381" s="196"/>
    </row>
    <row r="3382" spans="4:4">
      <c r="D3382" s="196"/>
    </row>
    <row r="3383" spans="4:4">
      <c r="D3383" s="196"/>
    </row>
    <row r="3384" spans="4:4">
      <c r="D3384" s="196"/>
    </row>
    <row r="3385" spans="4:4">
      <c r="D3385" s="196"/>
    </row>
    <row r="3386" spans="4:4">
      <c r="D3386" s="196"/>
    </row>
    <row r="3387" spans="4:4">
      <c r="D3387" s="196"/>
    </row>
    <row r="3388" spans="4:4">
      <c r="D3388" s="196"/>
    </row>
    <row r="3389" spans="4:4">
      <c r="D3389" s="196"/>
    </row>
    <row r="3390" spans="4:4">
      <c r="D3390" s="196"/>
    </row>
    <row r="3391" spans="4:4">
      <c r="D3391" s="196"/>
    </row>
    <row r="3392" spans="4:4">
      <c r="D3392" s="196"/>
    </row>
    <row r="3393" spans="4:4">
      <c r="D3393" s="196"/>
    </row>
    <row r="3394" spans="4:4">
      <c r="D3394" s="196"/>
    </row>
    <row r="3395" spans="4:4">
      <c r="D3395" s="196"/>
    </row>
    <row r="3396" spans="4:4">
      <c r="D3396" s="196"/>
    </row>
    <row r="3397" spans="4:4">
      <c r="D3397" s="196"/>
    </row>
    <row r="3398" spans="4:4">
      <c r="D3398" s="196"/>
    </row>
    <row r="3399" spans="4:4">
      <c r="D3399" s="196"/>
    </row>
    <row r="3400" spans="4:4">
      <c r="D3400" s="196"/>
    </row>
    <row r="3401" spans="4:4">
      <c r="D3401" s="196"/>
    </row>
    <row r="3402" spans="4:4">
      <c r="D3402" s="196"/>
    </row>
    <row r="3403" spans="4:4">
      <c r="D3403" s="196"/>
    </row>
    <row r="3404" spans="4:4">
      <c r="D3404" s="196"/>
    </row>
    <row r="3405" spans="4:4">
      <c r="D3405" s="196"/>
    </row>
    <row r="3406" spans="4:4">
      <c r="D3406" s="196"/>
    </row>
    <row r="3407" spans="4:4">
      <c r="D3407" s="196"/>
    </row>
    <row r="3408" spans="4:4">
      <c r="D3408" s="196"/>
    </row>
    <row r="3409" spans="4:4">
      <c r="D3409" s="196"/>
    </row>
    <row r="3410" spans="4:4">
      <c r="D3410" s="196"/>
    </row>
    <row r="3411" spans="4:4">
      <c r="D3411" s="196"/>
    </row>
    <row r="3412" spans="4:4">
      <c r="D3412" s="196"/>
    </row>
    <row r="3413" spans="4:4">
      <c r="D3413" s="196"/>
    </row>
    <row r="3414" spans="4:4">
      <c r="D3414" s="196"/>
    </row>
    <row r="3415" spans="4:4">
      <c r="D3415" s="196"/>
    </row>
    <row r="3416" spans="4:4">
      <c r="D3416" s="196"/>
    </row>
    <row r="3417" spans="4:4">
      <c r="D3417" s="196"/>
    </row>
    <row r="3418" spans="4:4">
      <c r="D3418" s="196"/>
    </row>
    <row r="3419" spans="4:4">
      <c r="D3419" s="196"/>
    </row>
    <row r="3420" spans="4:4">
      <c r="D3420" s="196"/>
    </row>
    <row r="3421" spans="4:4">
      <c r="D3421" s="196"/>
    </row>
    <row r="3422" spans="4:4">
      <c r="D3422" s="196"/>
    </row>
    <row r="3423" spans="4:4">
      <c r="D3423" s="196"/>
    </row>
    <row r="3424" spans="4:4">
      <c r="D3424" s="196"/>
    </row>
    <row r="3425" spans="4:4">
      <c r="D3425" s="196"/>
    </row>
    <row r="3426" spans="4:4">
      <c r="D3426" s="196"/>
    </row>
    <row r="3427" spans="4:4">
      <c r="D3427" s="196"/>
    </row>
    <row r="3428" spans="4:4">
      <c r="D3428" s="196"/>
    </row>
    <row r="3429" spans="4:4">
      <c r="D3429" s="196"/>
    </row>
    <row r="3430" spans="4:4">
      <c r="D3430" s="196"/>
    </row>
    <row r="3431" spans="4:4">
      <c r="D3431" s="196"/>
    </row>
    <row r="3432" spans="4:4">
      <c r="D3432" s="196"/>
    </row>
    <row r="3433" spans="4:4">
      <c r="D3433" s="196"/>
    </row>
    <row r="3434" spans="4:4">
      <c r="D3434" s="196"/>
    </row>
    <row r="3435" spans="4:4">
      <c r="D3435" s="196"/>
    </row>
    <row r="3436" spans="4:4">
      <c r="D3436" s="196"/>
    </row>
    <row r="3437" spans="4:4">
      <c r="D3437" s="196"/>
    </row>
    <row r="3438" spans="4:4">
      <c r="D3438" s="196"/>
    </row>
    <row r="3439" spans="4:4">
      <c r="D3439" s="196"/>
    </row>
    <row r="3440" spans="4:4">
      <c r="D3440" s="196"/>
    </row>
    <row r="3441" spans="4:4">
      <c r="D3441" s="196"/>
    </row>
    <row r="3442" spans="4:4">
      <c r="D3442" s="196"/>
    </row>
    <row r="3443" spans="4:4">
      <c r="D3443" s="196"/>
    </row>
    <row r="3444" spans="4:4">
      <c r="D3444" s="196"/>
    </row>
    <row r="3445" spans="4:4">
      <c r="D3445" s="196"/>
    </row>
    <row r="3446" spans="4:4">
      <c r="D3446" s="196"/>
    </row>
    <row r="3447" spans="4:4">
      <c r="D3447" s="196"/>
    </row>
    <row r="3448" spans="4:4">
      <c r="D3448" s="196"/>
    </row>
    <row r="3449" spans="4:4">
      <c r="D3449" s="196"/>
    </row>
    <row r="3450" spans="4:4">
      <c r="D3450" s="196"/>
    </row>
    <row r="3451" spans="4:4">
      <c r="D3451" s="196"/>
    </row>
    <row r="3452" spans="4:4">
      <c r="D3452" s="196"/>
    </row>
    <row r="3453" spans="4:4">
      <c r="D3453" s="196"/>
    </row>
    <row r="3454" spans="4:4">
      <c r="D3454" s="196"/>
    </row>
    <row r="3455" spans="4:4">
      <c r="D3455" s="196"/>
    </row>
    <row r="3456" spans="4:4">
      <c r="D3456" s="196"/>
    </row>
    <row r="3457" spans="4:4">
      <c r="D3457" s="196"/>
    </row>
    <row r="3458" spans="4:4">
      <c r="D3458" s="196"/>
    </row>
    <row r="3459" spans="4:4">
      <c r="D3459" s="196"/>
    </row>
    <row r="3460" spans="4:4">
      <c r="D3460" s="196"/>
    </row>
    <row r="3461" spans="4:4">
      <c r="D3461" s="196"/>
    </row>
    <row r="3462" spans="4:4">
      <c r="D3462" s="196"/>
    </row>
    <row r="3463" spans="4:4">
      <c r="D3463" s="196"/>
    </row>
    <row r="3464" spans="4:4">
      <c r="D3464" s="196"/>
    </row>
    <row r="3465" spans="4:4">
      <c r="D3465" s="196"/>
    </row>
    <row r="3466" spans="4:4">
      <c r="D3466" s="196"/>
    </row>
    <row r="3467" spans="4:4">
      <c r="D3467" s="196"/>
    </row>
    <row r="3468" spans="4:4">
      <c r="D3468" s="196"/>
    </row>
    <row r="3469" spans="4:4">
      <c r="D3469" s="196"/>
    </row>
    <row r="3470" spans="4:4">
      <c r="D3470" s="196"/>
    </row>
    <row r="3471" spans="4:4">
      <c r="D3471" s="196"/>
    </row>
    <row r="3472" spans="4:4">
      <c r="D3472" s="196"/>
    </row>
    <row r="3473" spans="4:4">
      <c r="D3473" s="196"/>
    </row>
    <row r="3474" spans="4:4">
      <c r="D3474" s="196"/>
    </row>
    <row r="3475" spans="4:4">
      <c r="D3475" s="196"/>
    </row>
    <row r="3476" spans="4:4">
      <c r="D3476" s="196"/>
    </row>
    <row r="3477" spans="4:4">
      <c r="D3477" s="196"/>
    </row>
    <row r="3478" spans="4:4">
      <c r="D3478" s="196"/>
    </row>
    <row r="3479" spans="4:4">
      <c r="D3479" s="196"/>
    </row>
    <row r="3480" spans="4:4">
      <c r="D3480" s="196"/>
    </row>
    <row r="3481" spans="4:4">
      <c r="D3481" s="196"/>
    </row>
    <row r="3482" spans="4:4">
      <c r="D3482" s="196"/>
    </row>
    <row r="3483" spans="4:4">
      <c r="D3483" s="196"/>
    </row>
    <row r="3484" spans="4:4">
      <c r="D3484" s="196"/>
    </row>
    <row r="3485" spans="4:4">
      <c r="D3485" s="196"/>
    </row>
    <row r="3486" spans="4:4">
      <c r="D3486" s="196"/>
    </row>
    <row r="3487" spans="4:4">
      <c r="D3487" s="196"/>
    </row>
    <row r="3488" spans="4:4">
      <c r="D3488" s="196"/>
    </row>
    <row r="3489" spans="4:4">
      <c r="D3489" s="196"/>
    </row>
    <row r="3490" spans="4:4">
      <c r="D3490" s="196"/>
    </row>
    <row r="3491" spans="4:4">
      <c r="D3491" s="196"/>
    </row>
    <row r="3492" spans="4:4">
      <c r="D3492" s="196"/>
    </row>
    <row r="3493" spans="4:4">
      <c r="D3493" s="196"/>
    </row>
    <row r="3494" spans="4:4">
      <c r="D3494" s="196"/>
    </row>
    <row r="3495" spans="4:4">
      <c r="D3495" s="196"/>
    </row>
    <row r="3496" spans="4:4">
      <c r="D3496" s="196"/>
    </row>
    <row r="3497" spans="4:4">
      <c r="D3497" s="196"/>
    </row>
    <row r="3498" spans="4:4">
      <c r="D3498" s="196"/>
    </row>
    <row r="3499" spans="4:4">
      <c r="D3499" s="196"/>
    </row>
    <row r="3500" spans="4:4">
      <c r="D3500" s="196"/>
    </row>
    <row r="3501" spans="4:4">
      <c r="D3501" s="196"/>
    </row>
    <row r="3502" spans="4:4">
      <c r="D3502" s="196"/>
    </row>
    <row r="3503" spans="4:4">
      <c r="D3503" s="196"/>
    </row>
    <row r="3504" spans="4:4">
      <c r="D3504" s="196"/>
    </row>
    <row r="3505" spans="4:4">
      <c r="D3505" s="196"/>
    </row>
    <row r="3506" spans="4:4">
      <c r="D3506" s="196"/>
    </row>
    <row r="3507" spans="4:4">
      <c r="D3507" s="196"/>
    </row>
    <row r="3508" spans="4:4">
      <c r="D3508" s="196"/>
    </row>
    <row r="3509" spans="4:4">
      <c r="D3509" s="196"/>
    </row>
    <row r="3510" spans="4:4">
      <c r="D3510" s="196"/>
    </row>
    <row r="3511" spans="4:4">
      <c r="D3511" s="196"/>
    </row>
    <row r="3512" spans="4:4">
      <c r="D3512" s="196"/>
    </row>
    <row r="3513" spans="4:4">
      <c r="D3513" s="196"/>
    </row>
    <row r="3514" spans="4:4">
      <c r="D3514" s="196"/>
    </row>
    <row r="3515" spans="4:4">
      <c r="D3515" s="196"/>
    </row>
    <row r="3516" spans="4:4">
      <c r="D3516" s="196"/>
    </row>
    <row r="3517" spans="4:4">
      <c r="D3517" s="196"/>
    </row>
    <row r="3518" spans="4:4">
      <c r="D3518" s="196"/>
    </row>
    <row r="3519" spans="4:4">
      <c r="D3519" s="196"/>
    </row>
    <row r="3520" spans="4:4">
      <c r="D3520" s="196"/>
    </row>
    <row r="3521" spans="4:4">
      <c r="D3521" s="196"/>
    </row>
    <row r="3522" spans="4:4">
      <c r="D3522" s="196"/>
    </row>
    <row r="3523" spans="4:4">
      <c r="D3523" s="196"/>
    </row>
    <row r="3524" spans="4:4">
      <c r="D3524" s="196"/>
    </row>
    <row r="3525" spans="4:4">
      <c r="D3525" s="196"/>
    </row>
    <row r="3526" spans="4:4">
      <c r="D3526" s="196"/>
    </row>
    <row r="3527" spans="4:4">
      <c r="D3527" s="196"/>
    </row>
    <row r="3528" spans="4:4">
      <c r="D3528" s="196"/>
    </row>
    <row r="3529" spans="4:4">
      <c r="D3529" s="196"/>
    </row>
    <row r="3530" spans="4:4">
      <c r="D3530" s="196"/>
    </row>
    <row r="3531" spans="4:4">
      <c r="D3531" s="196"/>
    </row>
    <row r="3532" spans="4:4">
      <c r="D3532" s="196"/>
    </row>
    <row r="3533" spans="4:4">
      <c r="D3533" s="196"/>
    </row>
    <row r="3534" spans="4:4">
      <c r="D3534" s="196"/>
    </row>
    <row r="3535" spans="4:4">
      <c r="D3535" s="196"/>
    </row>
    <row r="3536" spans="4:4">
      <c r="D3536" s="196"/>
    </row>
    <row r="3537" spans="4:4">
      <c r="D3537" s="196"/>
    </row>
    <row r="3538" spans="4:4">
      <c r="D3538" s="196"/>
    </row>
    <row r="3539" spans="4:4">
      <c r="D3539" s="196"/>
    </row>
    <row r="3540" spans="4:4">
      <c r="D3540" s="196"/>
    </row>
    <row r="3541" spans="4:4">
      <c r="D3541" s="196"/>
    </row>
    <row r="3542" spans="4:4">
      <c r="D3542" s="196"/>
    </row>
    <row r="3543" spans="4:4">
      <c r="D3543" s="196"/>
    </row>
    <row r="3544" spans="4:4">
      <c r="D3544" s="196"/>
    </row>
    <row r="3545" spans="4:4">
      <c r="D3545" s="196"/>
    </row>
    <row r="3546" spans="4:4">
      <c r="D3546" s="196"/>
    </row>
    <row r="3547" spans="4:4">
      <c r="D3547" s="196"/>
    </row>
    <row r="3548" spans="4:4">
      <c r="D3548" s="196"/>
    </row>
    <row r="3549" spans="4:4">
      <c r="D3549" s="196"/>
    </row>
    <row r="3550" spans="4:4">
      <c r="D3550" s="196"/>
    </row>
    <row r="3551" spans="4:4">
      <c r="D3551" s="196"/>
    </row>
    <row r="3552" spans="4:4">
      <c r="D3552" s="196"/>
    </row>
    <row r="3553" spans="4:4">
      <c r="D3553" s="196"/>
    </row>
    <row r="3554" spans="4:4">
      <c r="D3554" s="196"/>
    </row>
    <row r="3555" spans="4:4">
      <c r="D3555" s="196"/>
    </row>
    <row r="3556" spans="4:4">
      <c r="D3556" s="196"/>
    </row>
    <row r="3557" spans="4:4">
      <c r="D3557" s="196"/>
    </row>
    <row r="3558" spans="4:4">
      <c r="D3558" s="196"/>
    </row>
    <row r="3559" spans="4:4">
      <c r="D3559" s="196"/>
    </row>
    <row r="3560" spans="4:4">
      <c r="D3560" s="196"/>
    </row>
    <row r="3561" spans="4:4">
      <c r="D3561" s="196"/>
    </row>
    <row r="3562" spans="4:4">
      <c r="D3562" s="196"/>
    </row>
    <row r="3563" spans="4:4">
      <c r="D3563" s="196"/>
    </row>
    <row r="3564" spans="4:4">
      <c r="D3564" s="196"/>
    </row>
    <row r="3565" spans="4:4">
      <c r="D3565" s="196"/>
    </row>
    <row r="3566" spans="4:4">
      <c r="D3566" s="196"/>
    </row>
    <row r="3567" spans="4:4">
      <c r="D3567" s="196"/>
    </row>
    <row r="3568" spans="4:4">
      <c r="D3568" s="196"/>
    </row>
    <row r="3569" spans="4:4">
      <c r="D3569" s="196"/>
    </row>
    <row r="3570" spans="4:4">
      <c r="D3570" s="196"/>
    </row>
    <row r="3571" spans="4:4">
      <c r="D3571" s="196"/>
    </row>
    <row r="3572" spans="4:4">
      <c r="D3572" s="196"/>
    </row>
    <row r="3573" spans="4:4">
      <c r="D3573" s="196"/>
    </row>
    <row r="3574" spans="4:4">
      <c r="D3574" s="196"/>
    </row>
    <row r="3575" spans="4:4">
      <c r="D3575" s="196"/>
    </row>
    <row r="3576" spans="4:4">
      <c r="D3576" s="196"/>
    </row>
    <row r="3577" spans="4:4">
      <c r="D3577" s="196"/>
    </row>
    <row r="3578" spans="4:4">
      <c r="D3578" s="196"/>
    </row>
    <row r="3579" spans="4:4">
      <c r="D3579" s="196"/>
    </row>
    <row r="3580" spans="4:4">
      <c r="D3580" s="196"/>
    </row>
    <row r="3581" spans="4:4">
      <c r="D3581" s="196"/>
    </row>
    <row r="3582" spans="4:4">
      <c r="D3582" s="196"/>
    </row>
    <row r="3583" spans="4:4">
      <c r="D3583" s="196"/>
    </row>
    <row r="3584" spans="4:4">
      <c r="D3584" s="196"/>
    </row>
    <row r="3585" spans="4:4">
      <c r="D3585" s="196"/>
    </row>
    <row r="3586" spans="4:4">
      <c r="D3586" s="196"/>
    </row>
    <row r="3587" spans="4:4">
      <c r="D3587" s="196"/>
    </row>
    <row r="3588" spans="4:4">
      <c r="D3588" s="196"/>
    </row>
    <row r="3589" spans="4:4">
      <c r="D3589" s="196"/>
    </row>
    <row r="3590" spans="4:4">
      <c r="D3590" s="196"/>
    </row>
    <row r="3591" spans="4:4">
      <c r="D3591" s="196"/>
    </row>
    <row r="3592" spans="4:4">
      <c r="D3592" s="196"/>
    </row>
    <row r="3593" spans="4:4">
      <c r="D3593" s="196"/>
    </row>
    <row r="3594" spans="4:4">
      <c r="D3594" s="196"/>
    </row>
    <row r="3595" spans="4:4">
      <c r="D3595" s="196"/>
    </row>
    <row r="3596" spans="4:4">
      <c r="D3596" s="196"/>
    </row>
    <row r="3597" spans="4:4">
      <c r="D3597" s="196"/>
    </row>
    <row r="3598" spans="4:4">
      <c r="D3598" s="196"/>
    </row>
    <row r="3599" spans="4:4">
      <c r="D3599" s="196"/>
    </row>
    <row r="3600" spans="4:4">
      <c r="D3600" s="196"/>
    </row>
    <row r="3601" spans="4:4">
      <c r="D3601" s="196"/>
    </row>
    <row r="3602" spans="4:4">
      <c r="D3602" s="196"/>
    </row>
    <row r="3603" spans="4:4">
      <c r="D3603" s="196"/>
    </row>
    <row r="3604" spans="4:4">
      <c r="D3604" s="196"/>
    </row>
    <row r="3605" spans="4:4">
      <c r="D3605" s="196"/>
    </row>
    <row r="3606" spans="4:4">
      <c r="D3606" s="196"/>
    </row>
    <row r="3607" spans="4:4">
      <c r="D3607" s="196"/>
    </row>
    <row r="3608" spans="4:4">
      <c r="D3608" s="196"/>
    </row>
    <row r="3609" spans="4:4">
      <c r="D3609" s="196"/>
    </row>
    <row r="3610" spans="4:4">
      <c r="D3610" s="196"/>
    </row>
    <row r="3611" spans="4:4">
      <c r="D3611" s="196"/>
    </row>
    <row r="3612" spans="4:4">
      <c r="D3612" s="196"/>
    </row>
    <row r="3613" spans="4:4">
      <c r="D3613" s="196"/>
    </row>
    <row r="3614" spans="4:4">
      <c r="D3614" s="196"/>
    </row>
    <row r="3615" spans="4:4">
      <c r="D3615" s="196"/>
    </row>
    <row r="3616" spans="4:4">
      <c r="D3616" s="196"/>
    </row>
    <row r="3617" spans="4:4">
      <c r="D3617" s="196"/>
    </row>
    <row r="3618" spans="4:4">
      <c r="D3618" s="196"/>
    </row>
    <row r="3619" spans="4:4">
      <c r="D3619" s="196"/>
    </row>
    <row r="3620" spans="4:4">
      <c r="D3620" s="196"/>
    </row>
    <row r="3621" spans="4:4">
      <c r="D3621" s="196"/>
    </row>
    <row r="3622" spans="4:4">
      <c r="D3622" s="196"/>
    </row>
    <row r="3623" spans="4:4">
      <c r="D3623" s="196"/>
    </row>
    <row r="3624" spans="4:4">
      <c r="D3624" s="196"/>
    </row>
    <row r="3625" spans="4:4">
      <c r="D3625" s="196"/>
    </row>
    <row r="3626" spans="4:4">
      <c r="D3626" s="196"/>
    </row>
    <row r="3627" spans="4:4">
      <c r="D3627" s="196"/>
    </row>
    <row r="3628" spans="4:4">
      <c r="D3628" s="196"/>
    </row>
    <row r="3629" spans="4:4">
      <c r="D3629" s="196"/>
    </row>
    <row r="3630" spans="4:4">
      <c r="D3630" s="196"/>
    </row>
    <row r="3631" spans="4:4">
      <c r="D3631" s="196"/>
    </row>
    <row r="3632" spans="4:4">
      <c r="D3632" s="196"/>
    </row>
    <row r="3633" spans="4:4">
      <c r="D3633" s="196"/>
    </row>
    <row r="3634" spans="4:4">
      <c r="D3634" s="196"/>
    </row>
    <row r="3635" spans="4:4">
      <c r="D3635" s="196"/>
    </row>
    <row r="3636" spans="4:4">
      <c r="D3636" s="196"/>
    </row>
    <row r="3637" spans="4:4">
      <c r="D3637" s="196"/>
    </row>
    <row r="3638" spans="4:4">
      <c r="D3638" s="196"/>
    </row>
    <row r="3639" spans="4:4">
      <c r="D3639" s="196"/>
    </row>
    <row r="3640" spans="4:4">
      <c r="D3640" s="196"/>
    </row>
    <row r="3641" spans="4:4">
      <c r="D3641" s="196"/>
    </row>
    <row r="3642" spans="4:4">
      <c r="D3642" s="196"/>
    </row>
    <row r="3643" spans="4:4">
      <c r="D3643" s="196"/>
    </row>
    <row r="3644" spans="4:4">
      <c r="D3644" s="196"/>
    </row>
    <row r="3645" spans="4:4">
      <c r="D3645" s="196"/>
    </row>
    <row r="3646" spans="4:4">
      <c r="D3646" s="196"/>
    </row>
    <row r="3647" spans="4:4">
      <c r="D3647" s="196"/>
    </row>
    <row r="3648" spans="4:4">
      <c r="D3648" s="196"/>
    </row>
    <row r="3649" spans="4:4">
      <c r="D3649" s="196"/>
    </row>
    <row r="3650" spans="4:4">
      <c r="D3650" s="196"/>
    </row>
    <row r="3651" spans="4:4">
      <c r="D3651" s="196"/>
    </row>
    <row r="3652" spans="4:4">
      <c r="D3652" s="196"/>
    </row>
    <row r="3653" spans="4:4">
      <c r="D3653" s="196"/>
    </row>
    <row r="3654" spans="4:4">
      <c r="D3654" s="196"/>
    </row>
    <row r="3655" spans="4:4">
      <c r="D3655" s="196"/>
    </row>
    <row r="3656" spans="4:4">
      <c r="D3656" s="196"/>
    </row>
    <row r="3657" spans="4:4">
      <c r="D3657" s="196"/>
    </row>
    <row r="3658" spans="4:4">
      <c r="D3658" s="196"/>
    </row>
    <row r="3659" spans="4:4">
      <c r="D3659" s="196"/>
    </row>
    <row r="3660" spans="4:4">
      <c r="D3660" s="196"/>
    </row>
    <row r="3661" spans="4:4">
      <c r="D3661" s="196"/>
    </row>
    <row r="3662" spans="4:4">
      <c r="D3662" s="196"/>
    </row>
    <row r="3663" spans="4:4">
      <c r="D3663" s="196"/>
    </row>
    <row r="3664" spans="4:4">
      <c r="D3664" s="196"/>
    </row>
    <row r="3665" spans="4:4">
      <c r="D3665" s="196"/>
    </row>
    <row r="3666" spans="4:4">
      <c r="D3666" s="196"/>
    </row>
    <row r="3667" spans="4:4">
      <c r="D3667" s="196"/>
    </row>
    <row r="3668" spans="4:4">
      <c r="D3668" s="196"/>
    </row>
    <row r="3669" spans="4:4">
      <c r="D3669" s="196"/>
    </row>
    <row r="3670" spans="4:4">
      <c r="D3670" s="196"/>
    </row>
    <row r="3671" spans="4:4">
      <c r="D3671" s="196"/>
    </row>
    <row r="3672" spans="4:4">
      <c r="D3672" s="196"/>
    </row>
    <row r="3673" spans="4:4">
      <c r="D3673" s="196"/>
    </row>
    <row r="3674" spans="4:4">
      <c r="D3674" s="196"/>
    </row>
    <row r="3675" spans="4:4">
      <c r="D3675" s="196"/>
    </row>
    <row r="3676" spans="4:4">
      <c r="D3676" s="196"/>
    </row>
    <row r="3677" spans="4:4">
      <c r="D3677" s="196"/>
    </row>
    <row r="3678" spans="4:4">
      <c r="D3678" s="196"/>
    </row>
    <row r="3679" spans="4:4">
      <c r="D3679" s="196"/>
    </row>
    <row r="3680" spans="4:4">
      <c r="D3680" s="196"/>
    </row>
    <row r="3681" spans="4:4">
      <c r="D3681" s="196"/>
    </row>
    <row r="3682" spans="4:4">
      <c r="D3682" s="196"/>
    </row>
    <row r="3683" spans="4:4">
      <c r="D3683" s="196"/>
    </row>
    <row r="3684" spans="4:4">
      <c r="D3684" s="196"/>
    </row>
    <row r="3685" spans="4:4">
      <c r="D3685" s="196"/>
    </row>
    <row r="3686" spans="4:4">
      <c r="D3686" s="196"/>
    </row>
    <row r="3687" spans="4:4">
      <c r="D3687" s="196"/>
    </row>
    <row r="3688" spans="4:4">
      <c r="D3688" s="196"/>
    </row>
    <row r="3689" spans="4:4">
      <c r="D3689" s="196"/>
    </row>
    <row r="3690" spans="4:4">
      <c r="D3690" s="196"/>
    </row>
    <row r="3691" spans="4:4">
      <c r="D3691" s="196"/>
    </row>
    <row r="3692" spans="4:4">
      <c r="D3692" s="196"/>
    </row>
    <row r="3693" spans="4:4">
      <c r="D3693" s="196"/>
    </row>
    <row r="3694" spans="4:4">
      <c r="D3694" s="196"/>
    </row>
    <row r="3695" spans="4:4">
      <c r="D3695" s="196"/>
    </row>
    <row r="3696" spans="4:4">
      <c r="D3696" s="196"/>
    </row>
    <row r="3697" spans="4:4">
      <c r="D3697" s="196"/>
    </row>
    <row r="3698" spans="4:4">
      <c r="D3698" s="196"/>
    </row>
    <row r="3699" spans="4:4">
      <c r="D3699" s="196"/>
    </row>
    <row r="3700" spans="4:4">
      <c r="D3700" s="196"/>
    </row>
    <row r="3701" spans="4:4">
      <c r="D3701" s="196"/>
    </row>
    <row r="3702" spans="4:4">
      <c r="D3702" s="196"/>
    </row>
    <row r="3703" spans="4:4">
      <c r="D3703" s="196"/>
    </row>
    <row r="3704" spans="4:4">
      <c r="D3704" s="196"/>
    </row>
    <row r="3705" spans="4:4">
      <c r="D3705" s="196"/>
    </row>
    <row r="3706" spans="4:4">
      <c r="D3706" s="196"/>
    </row>
    <row r="3707" spans="4:4">
      <c r="D3707" s="196"/>
    </row>
    <row r="3708" spans="4:4">
      <c r="D3708" s="196"/>
    </row>
    <row r="3709" spans="4:4">
      <c r="D3709" s="196"/>
    </row>
    <row r="3710" spans="4:4">
      <c r="D3710" s="196"/>
    </row>
    <row r="3711" spans="4:4">
      <c r="D3711" s="196"/>
    </row>
    <row r="3712" spans="4:4">
      <c r="D3712" s="196"/>
    </row>
    <row r="3713" spans="4:4">
      <c r="D3713" s="196"/>
    </row>
    <row r="3714" spans="4:4">
      <c r="D3714" s="196"/>
    </row>
    <row r="3715" spans="4:4">
      <c r="D3715" s="196"/>
    </row>
    <row r="3716" spans="4:4">
      <c r="D3716" s="196"/>
    </row>
    <row r="3717" spans="4:4">
      <c r="D3717" s="196"/>
    </row>
    <row r="3718" spans="4:4">
      <c r="D3718" s="196"/>
    </row>
    <row r="3719" spans="4:4">
      <c r="D3719" s="196"/>
    </row>
    <row r="3720" spans="4:4">
      <c r="D3720" s="196"/>
    </row>
    <row r="3721" spans="4:4">
      <c r="D3721" s="196"/>
    </row>
    <row r="3722" spans="4:4">
      <c r="D3722" s="196"/>
    </row>
    <row r="3723" spans="4:4">
      <c r="D3723" s="196"/>
    </row>
    <row r="3724" spans="4:4">
      <c r="D3724" s="196"/>
    </row>
    <row r="3725" spans="4:4">
      <c r="D3725" s="196"/>
    </row>
    <row r="3726" spans="4:4">
      <c r="D3726" s="196"/>
    </row>
    <row r="3727" spans="4:4">
      <c r="D3727" s="196"/>
    </row>
    <row r="3728" spans="4:4">
      <c r="D3728" s="196"/>
    </row>
    <row r="3729" spans="4:4">
      <c r="D3729" s="196"/>
    </row>
    <row r="3730" spans="4:4">
      <c r="D3730" s="196"/>
    </row>
    <row r="3731" spans="4:4">
      <c r="D3731" s="196"/>
    </row>
    <row r="3732" spans="4:4">
      <c r="D3732" s="196"/>
    </row>
    <row r="3733" spans="4:4">
      <c r="D3733" s="196"/>
    </row>
    <row r="3734" spans="4:4">
      <c r="D3734" s="196"/>
    </row>
    <row r="3735" spans="4:4">
      <c r="D3735" s="196"/>
    </row>
    <row r="3736" spans="4:4">
      <c r="D3736" s="196"/>
    </row>
    <row r="3737" spans="4:4">
      <c r="D3737" s="196"/>
    </row>
    <row r="3738" spans="4:4">
      <c r="D3738" s="196"/>
    </row>
    <row r="3739" spans="4:4">
      <c r="D3739" s="196"/>
    </row>
    <row r="3740" spans="4:4">
      <c r="D3740" s="196"/>
    </row>
    <row r="3741" spans="4:4">
      <c r="D3741" s="196"/>
    </row>
    <row r="3742" spans="4:4">
      <c r="D3742" s="196"/>
    </row>
    <row r="3743" spans="4:4">
      <c r="D3743" s="196"/>
    </row>
    <row r="3744" spans="4:4">
      <c r="D3744" s="196"/>
    </row>
    <row r="3745" spans="4:4">
      <c r="D3745" s="196"/>
    </row>
    <row r="3746" spans="4:4">
      <c r="D3746" s="196"/>
    </row>
    <row r="3747" spans="4:4">
      <c r="D3747" s="196"/>
    </row>
    <row r="3748" spans="4:4">
      <c r="D3748" s="196"/>
    </row>
    <row r="3749" spans="4:4">
      <c r="D3749" s="196"/>
    </row>
    <row r="3750" spans="4:4">
      <c r="D3750" s="196"/>
    </row>
    <row r="3751" spans="4:4">
      <c r="D3751" s="196"/>
    </row>
    <row r="3752" spans="4:4">
      <c r="D3752" s="196"/>
    </row>
    <row r="3753" spans="4:4">
      <c r="D3753" s="196"/>
    </row>
    <row r="3754" spans="4:4">
      <c r="D3754" s="196"/>
    </row>
    <row r="3755" spans="4:4">
      <c r="D3755" s="196"/>
    </row>
    <row r="3756" spans="4:4">
      <c r="D3756" s="196"/>
    </row>
    <row r="3757" spans="4:4">
      <c r="D3757" s="196"/>
    </row>
    <row r="3758" spans="4:4">
      <c r="D3758" s="196"/>
    </row>
    <row r="3759" spans="4:4">
      <c r="D3759" s="196"/>
    </row>
    <row r="3760" spans="4:4">
      <c r="D3760" s="196"/>
    </row>
    <row r="3761" spans="4:4">
      <c r="D3761" s="196"/>
    </row>
    <row r="3762" spans="4:4">
      <c r="D3762" s="196"/>
    </row>
    <row r="3763" spans="4:4">
      <c r="D3763" s="196"/>
    </row>
    <row r="3764" spans="4:4">
      <c r="D3764" s="196"/>
    </row>
    <row r="3765" spans="4:4">
      <c r="D3765" s="196"/>
    </row>
    <row r="3766" spans="4:4">
      <c r="D3766" s="196"/>
    </row>
    <row r="3767" spans="4:4">
      <c r="D3767" s="196"/>
    </row>
    <row r="3768" spans="4:4">
      <c r="D3768" s="196"/>
    </row>
    <row r="3769" spans="4:4">
      <c r="D3769" s="196"/>
    </row>
    <row r="3770" spans="4:4">
      <c r="D3770" s="196"/>
    </row>
    <row r="3771" spans="4:4">
      <c r="D3771" s="196"/>
    </row>
    <row r="3772" spans="4:4">
      <c r="D3772" s="196"/>
    </row>
    <row r="3773" spans="4:4">
      <c r="D3773" s="196"/>
    </row>
    <row r="3774" spans="4:4">
      <c r="D3774" s="196"/>
    </row>
    <row r="3775" spans="4:4">
      <c r="D3775" s="196"/>
    </row>
    <row r="3776" spans="4:4">
      <c r="D3776" s="196"/>
    </row>
    <row r="3777" spans="4:4">
      <c r="D3777" s="196"/>
    </row>
    <row r="3778" spans="4:4">
      <c r="D3778" s="196"/>
    </row>
    <row r="3779" spans="4:4">
      <c r="D3779" s="196"/>
    </row>
    <row r="3780" spans="4:4">
      <c r="D3780" s="196"/>
    </row>
    <row r="3781" spans="4:4">
      <c r="D3781" s="196"/>
    </row>
    <row r="3782" spans="4:4">
      <c r="D3782" s="196"/>
    </row>
    <row r="3783" spans="4:4">
      <c r="D3783" s="196"/>
    </row>
    <row r="3784" spans="4:4">
      <c r="D3784" s="196"/>
    </row>
    <row r="3785" spans="4:4">
      <c r="D3785" s="196"/>
    </row>
    <row r="3786" spans="4:4">
      <c r="D3786" s="196"/>
    </row>
    <row r="3787" spans="4:4">
      <c r="D3787" s="196"/>
    </row>
    <row r="3788" spans="4:4">
      <c r="D3788" s="196"/>
    </row>
    <row r="3789" spans="4:4">
      <c r="D3789" s="196"/>
    </row>
    <row r="3790" spans="4:4">
      <c r="D3790" s="196"/>
    </row>
    <row r="3791" spans="4:4">
      <c r="D3791" s="196"/>
    </row>
    <row r="3792" spans="4:4">
      <c r="D3792" s="196"/>
    </row>
    <row r="3793" spans="4:4">
      <c r="D3793" s="196"/>
    </row>
    <row r="3794" spans="4:4">
      <c r="D3794" s="196"/>
    </row>
    <row r="3795" spans="4:4">
      <c r="D3795" s="196"/>
    </row>
    <row r="3796" spans="4:4">
      <c r="D3796" s="196"/>
    </row>
    <row r="3797" spans="4:4">
      <c r="D3797" s="196"/>
    </row>
    <row r="3798" spans="4:4">
      <c r="D3798" s="196"/>
    </row>
    <row r="3799" spans="4:4">
      <c r="D3799" s="196"/>
    </row>
    <row r="3800" spans="4:4">
      <c r="D3800" s="196"/>
    </row>
    <row r="3801" spans="4:4">
      <c r="D3801" s="196"/>
    </row>
    <row r="3802" spans="4:4">
      <c r="D3802" s="196"/>
    </row>
    <row r="3803" spans="4:4">
      <c r="D3803" s="196"/>
    </row>
    <row r="3804" spans="4:4">
      <c r="D3804" s="196"/>
    </row>
    <row r="3805" spans="4:4">
      <c r="D3805" s="196"/>
    </row>
    <row r="3806" spans="4:4">
      <c r="D3806" s="196"/>
    </row>
    <row r="3807" spans="4:4">
      <c r="D3807" s="196"/>
    </row>
    <row r="3808" spans="4:4">
      <c r="D3808" s="196"/>
    </row>
    <row r="3809" spans="4:4">
      <c r="D3809" s="196"/>
    </row>
    <row r="3810" spans="4:4">
      <c r="D3810" s="196"/>
    </row>
    <row r="3811" spans="4:4">
      <c r="D3811" s="196"/>
    </row>
    <row r="3812" spans="4:4">
      <c r="D3812" s="196"/>
    </row>
    <row r="3813" spans="4:4">
      <c r="D3813" s="196"/>
    </row>
    <row r="3814" spans="4:4">
      <c r="D3814" s="196"/>
    </row>
    <row r="3815" spans="4:4">
      <c r="D3815" s="196"/>
    </row>
    <row r="3816" spans="4:4">
      <c r="D3816" s="196"/>
    </row>
    <row r="3817" spans="4:4">
      <c r="D3817" s="196"/>
    </row>
    <row r="3818" spans="4:4">
      <c r="D3818" s="196"/>
    </row>
    <row r="3819" spans="4:4">
      <c r="D3819" s="196"/>
    </row>
    <row r="3820" spans="4:4">
      <c r="D3820" s="196"/>
    </row>
    <row r="3821" spans="4:4">
      <c r="D3821" s="196"/>
    </row>
    <row r="3822" spans="4:4">
      <c r="D3822" s="196"/>
    </row>
    <row r="3823" spans="4:4">
      <c r="D3823" s="196"/>
    </row>
    <row r="3824" spans="4:4">
      <c r="D3824" s="196"/>
    </row>
    <row r="3825" spans="4:4">
      <c r="D3825" s="196"/>
    </row>
    <row r="3826" spans="4:4">
      <c r="D3826" s="196"/>
    </row>
    <row r="3827" spans="4:4">
      <c r="D3827" s="196"/>
    </row>
    <row r="3828" spans="4:4">
      <c r="D3828" s="196"/>
    </row>
    <row r="3829" spans="4:4">
      <c r="D3829" s="196"/>
    </row>
    <row r="3830" spans="4:4">
      <c r="D3830" s="196"/>
    </row>
    <row r="3831" spans="4:4">
      <c r="D3831" s="196"/>
    </row>
    <row r="3832" spans="4:4">
      <c r="D3832" s="196"/>
    </row>
    <row r="3833" spans="4:4">
      <c r="D3833" s="196"/>
    </row>
    <row r="3834" spans="4:4">
      <c r="D3834" s="196"/>
    </row>
    <row r="3835" spans="4:4">
      <c r="D3835" s="196"/>
    </row>
    <row r="3836" spans="4:4">
      <c r="D3836" s="196"/>
    </row>
    <row r="3837" spans="4:4">
      <c r="D3837" s="196"/>
    </row>
    <row r="3838" spans="4:4">
      <c r="D3838" s="196"/>
    </row>
    <row r="3839" spans="4:4">
      <c r="D3839" s="196"/>
    </row>
    <row r="3840" spans="4:4">
      <c r="D3840" s="196"/>
    </row>
    <row r="3841" spans="4:4">
      <c r="D3841" s="196"/>
    </row>
    <row r="3842" spans="4:4">
      <c r="D3842" s="196"/>
    </row>
    <row r="3843" spans="4:4">
      <c r="D3843" s="196"/>
    </row>
    <row r="3844" spans="4:4">
      <c r="D3844" s="196"/>
    </row>
    <row r="3845" spans="4:4">
      <c r="D3845" s="196"/>
    </row>
    <row r="3846" spans="4:4">
      <c r="D3846" s="196"/>
    </row>
    <row r="3847" spans="4:4">
      <c r="D3847" s="196"/>
    </row>
    <row r="3848" spans="4:4">
      <c r="D3848" s="196"/>
    </row>
    <row r="3849" spans="4:4">
      <c r="D3849" s="196"/>
    </row>
    <row r="3850" spans="4:4">
      <c r="D3850" s="196"/>
    </row>
    <row r="3851" spans="4:4">
      <c r="D3851" s="196"/>
    </row>
    <row r="3852" spans="4:4">
      <c r="D3852" s="196"/>
    </row>
    <row r="3853" spans="4:4">
      <c r="D3853" s="196"/>
    </row>
    <row r="3854" spans="4:4">
      <c r="D3854" s="196"/>
    </row>
    <row r="3855" spans="4:4">
      <c r="D3855" s="196"/>
    </row>
    <row r="3856" spans="4:4">
      <c r="D3856" s="196"/>
    </row>
    <row r="3857" spans="4:4">
      <c r="D3857" s="196"/>
    </row>
    <row r="3858" spans="4:4">
      <c r="D3858" s="196"/>
    </row>
    <row r="3859" spans="4:4">
      <c r="D3859" s="196"/>
    </row>
    <row r="3860" spans="4:4">
      <c r="D3860" s="196"/>
    </row>
    <row r="3861" spans="4:4">
      <c r="D3861" s="196"/>
    </row>
    <row r="3862" spans="4:4">
      <c r="D3862" s="196"/>
    </row>
    <row r="3863" spans="4:4">
      <c r="D3863" s="196"/>
    </row>
    <row r="3864" spans="4:4">
      <c r="D3864" s="196"/>
    </row>
    <row r="3865" spans="4:4">
      <c r="D3865" s="196"/>
    </row>
    <row r="3866" spans="4:4">
      <c r="D3866" s="196"/>
    </row>
    <row r="3867" spans="4:4">
      <c r="D3867" s="196"/>
    </row>
    <row r="3868" spans="4:4">
      <c r="D3868" s="196"/>
    </row>
    <row r="3869" spans="4:4">
      <c r="D3869" s="196"/>
    </row>
    <row r="3870" spans="4:4">
      <c r="D3870" s="196"/>
    </row>
    <row r="3871" spans="4:4">
      <c r="D3871" s="196"/>
    </row>
    <row r="3872" spans="4:4">
      <c r="D3872" s="196"/>
    </row>
    <row r="3873" spans="4:4">
      <c r="D3873" s="196"/>
    </row>
    <row r="3874" spans="4:4">
      <c r="D3874" s="196"/>
    </row>
    <row r="3875" spans="4:4">
      <c r="D3875" s="196"/>
    </row>
    <row r="3876" spans="4:4">
      <c r="D3876" s="196"/>
    </row>
    <row r="3877" spans="4:4">
      <c r="D3877" s="196"/>
    </row>
    <row r="3878" spans="4:4">
      <c r="D3878" s="196"/>
    </row>
    <row r="3879" spans="4:4">
      <c r="D3879" s="196"/>
    </row>
    <row r="3880" spans="4:4">
      <c r="D3880" s="196"/>
    </row>
    <row r="3881" spans="4:4">
      <c r="D3881" s="196"/>
    </row>
    <row r="3882" spans="4:4">
      <c r="D3882" s="196"/>
    </row>
    <row r="3883" spans="4:4">
      <c r="D3883" s="196"/>
    </row>
    <row r="3884" spans="4:4">
      <c r="D3884" s="196"/>
    </row>
    <row r="3885" spans="4:4">
      <c r="D3885" s="196"/>
    </row>
    <row r="3886" spans="4:4">
      <c r="D3886" s="196"/>
    </row>
    <row r="3887" spans="4:4">
      <c r="D3887" s="196"/>
    </row>
    <row r="3888" spans="4:4">
      <c r="D3888" s="196"/>
    </row>
    <row r="3889" spans="4:4">
      <c r="D3889" s="196"/>
    </row>
    <row r="3890" spans="4:4">
      <c r="D3890" s="196"/>
    </row>
    <row r="3891" spans="4:4">
      <c r="D3891" s="196"/>
    </row>
    <row r="3892" spans="4:4">
      <c r="D3892" s="196"/>
    </row>
    <row r="3893" spans="4:4">
      <c r="D3893" s="196"/>
    </row>
    <row r="3894" spans="4:4">
      <c r="D3894" s="196"/>
    </row>
    <row r="3895" spans="4:4">
      <c r="D3895" s="196"/>
    </row>
    <row r="3896" spans="4:4">
      <c r="D3896" s="196"/>
    </row>
    <row r="3897" spans="4:4">
      <c r="D3897" s="196"/>
    </row>
    <row r="3898" spans="4:4">
      <c r="D3898" s="196"/>
    </row>
    <row r="3899" spans="4:4">
      <c r="D3899" s="196"/>
    </row>
    <row r="3900" spans="4:4">
      <c r="D3900" s="196"/>
    </row>
    <row r="3901" spans="4:4">
      <c r="D3901" s="196"/>
    </row>
    <row r="3902" spans="4:4">
      <c r="D3902" s="196"/>
    </row>
    <row r="3903" spans="4:4">
      <c r="D3903" s="196"/>
    </row>
    <row r="3904" spans="4:4">
      <c r="D3904" s="196"/>
    </row>
    <row r="3905" spans="4:4">
      <c r="D3905" s="196"/>
    </row>
    <row r="3906" spans="4:4">
      <c r="D3906" s="196"/>
    </row>
    <row r="3907" spans="4:4">
      <c r="D3907" s="196"/>
    </row>
    <row r="3908" spans="4:4">
      <c r="D3908" s="196"/>
    </row>
    <row r="3909" spans="4:4">
      <c r="D3909" s="196"/>
    </row>
    <row r="3910" spans="4:4">
      <c r="D3910" s="196"/>
    </row>
    <row r="3911" spans="4:4">
      <c r="D3911" s="196"/>
    </row>
    <row r="3912" spans="4:4">
      <c r="D3912" s="196"/>
    </row>
    <row r="3913" spans="4:4">
      <c r="D3913" s="196"/>
    </row>
    <row r="3914" spans="4:4">
      <c r="D3914" s="196"/>
    </row>
    <row r="3915" spans="4:4">
      <c r="D3915" s="196"/>
    </row>
    <row r="3916" spans="4:4">
      <c r="D3916" s="196"/>
    </row>
    <row r="3917" spans="4:4">
      <c r="D3917" s="196"/>
    </row>
    <row r="3918" spans="4:4">
      <c r="D3918" s="196"/>
    </row>
    <row r="3919" spans="4:4">
      <c r="D3919" s="196"/>
    </row>
    <row r="3920" spans="4:4">
      <c r="D3920" s="196"/>
    </row>
    <row r="3921" spans="4:4">
      <c r="D3921" s="196"/>
    </row>
    <row r="3922" spans="4:4">
      <c r="D3922" s="196"/>
    </row>
    <row r="3923" spans="4:4">
      <c r="D3923" s="196"/>
    </row>
    <row r="3924" spans="4:4">
      <c r="D3924" s="196"/>
    </row>
    <row r="3925" spans="4:4">
      <c r="D3925" s="196"/>
    </row>
    <row r="3926" spans="4:4">
      <c r="D3926" s="196"/>
    </row>
    <row r="3927" spans="4:4">
      <c r="D3927" s="196"/>
    </row>
    <row r="3928" spans="4:4">
      <c r="D3928" s="196"/>
    </row>
    <row r="3929" spans="4:4">
      <c r="D3929" s="196"/>
    </row>
    <row r="3930" spans="4:4">
      <c r="D3930" s="196"/>
    </row>
    <row r="3931" spans="4:4">
      <c r="D3931" s="196"/>
    </row>
    <row r="3932" spans="4:4">
      <c r="D3932" s="196"/>
    </row>
    <row r="3933" spans="4:4">
      <c r="D3933" s="196"/>
    </row>
    <row r="3934" spans="4:4">
      <c r="D3934" s="196"/>
    </row>
    <row r="3935" spans="4:4">
      <c r="D3935" s="196"/>
    </row>
    <row r="3936" spans="4:4">
      <c r="D3936" s="196"/>
    </row>
    <row r="3937" spans="4:4">
      <c r="D3937" s="196"/>
    </row>
    <row r="3938" spans="4:4">
      <c r="D3938" s="196"/>
    </row>
    <row r="3939" spans="4:4">
      <c r="D3939" s="196"/>
    </row>
    <row r="3940" spans="4:4">
      <c r="D3940" s="196"/>
    </row>
    <row r="3941" spans="4:4">
      <c r="D3941" s="196"/>
    </row>
    <row r="3942" spans="4:4">
      <c r="D3942" s="196"/>
    </row>
    <row r="3943" spans="4:4">
      <c r="D3943" s="196"/>
    </row>
    <row r="3944" spans="4:4">
      <c r="D3944" s="196"/>
    </row>
    <row r="3945" spans="4:4">
      <c r="D3945" s="196"/>
    </row>
    <row r="3946" spans="4:4">
      <c r="D3946" s="196"/>
    </row>
    <row r="3947" spans="4:4">
      <c r="D3947" s="196"/>
    </row>
    <row r="3948" spans="4:4">
      <c r="D3948" s="196"/>
    </row>
    <row r="3949" spans="4:4">
      <c r="D3949" s="196"/>
    </row>
    <row r="3950" spans="4:4">
      <c r="D3950" s="196"/>
    </row>
    <row r="3951" spans="4:4">
      <c r="D3951" s="196"/>
    </row>
    <row r="3952" spans="4:4">
      <c r="D3952" s="196"/>
    </row>
    <row r="3953" spans="4:4">
      <c r="D3953" s="196"/>
    </row>
    <row r="3954" spans="4:4">
      <c r="D3954" s="196"/>
    </row>
    <row r="3955" spans="4:4">
      <c r="D3955" s="196"/>
    </row>
    <row r="3956" spans="4:4">
      <c r="D3956" s="196"/>
    </row>
    <row r="3957" spans="4:4">
      <c r="D3957" s="196"/>
    </row>
    <row r="3958" spans="4:4">
      <c r="D3958" s="196"/>
    </row>
    <row r="3959" spans="4:4">
      <c r="D3959" s="196"/>
    </row>
    <row r="3960" spans="4:4">
      <c r="D3960" s="196"/>
    </row>
    <row r="3961" spans="4:4">
      <c r="D3961" s="196"/>
    </row>
    <row r="3962" spans="4:4">
      <c r="D3962" s="196"/>
    </row>
    <row r="3963" spans="4:4">
      <c r="D3963" s="196"/>
    </row>
    <row r="3964" spans="4:4">
      <c r="D3964" s="196"/>
    </row>
    <row r="3965" spans="4:4">
      <c r="D3965" s="196"/>
    </row>
    <row r="3966" spans="4:4">
      <c r="D3966" s="196"/>
    </row>
    <row r="3967" spans="4:4">
      <c r="D3967" s="196"/>
    </row>
    <row r="3968" spans="4:4">
      <c r="D3968" s="196"/>
    </row>
    <row r="3969" spans="4:4">
      <c r="D3969" s="196"/>
    </row>
    <row r="3970" spans="4:4">
      <c r="D3970" s="196"/>
    </row>
    <row r="3971" spans="4:4">
      <c r="D3971" s="196"/>
    </row>
    <row r="3972" spans="4:4">
      <c r="D3972" s="196"/>
    </row>
    <row r="3973" spans="4:4">
      <c r="D3973" s="196"/>
    </row>
    <row r="3974" spans="4:4">
      <c r="D3974" s="196"/>
    </row>
    <row r="3975" spans="4:4">
      <c r="D3975" s="196"/>
    </row>
    <row r="3976" spans="4:4">
      <c r="D3976" s="196"/>
    </row>
    <row r="3977" spans="4:4">
      <c r="D3977" s="196"/>
    </row>
    <row r="3978" spans="4:4">
      <c r="D3978" s="196"/>
    </row>
    <row r="3979" spans="4:4">
      <c r="D3979" s="196"/>
    </row>
    <row r="3980" spans="4:4">
      <c r="D3980" s="196"/>
    </row>
    <row r="3981" spans="4:4">
      <c r="D3981" s="196"/>
    </row>
    <row r="3982" spans="4:4">
      <c r="D3982" s="196"/>
    </row>
    <row r="3983" spans="4:4">
      <c r="D3983" s="196"/>
    </row>
    <row r="3984" spans="4:4">
      <c r="D3984" s="196"/>
    </row>
    <row r="3985" spans="4:4">
      <c r="D3985" s="196"/>
    </row>
    <row r="3986" spans="4:4">
      <c r="D3986" s="196"/>
    </row>
    <row r="3987" spans="4:4">
      <c r="D3987" s="196"/>
    </row>
    <row r="3988" spans="4:4">
      <c r="D3988" s="196"/>
    </row>
    <row r="3989" spans="4:4">
      <c r="D3989" s="196"/>
    </row>
    <row r="3990" spans="4:4">
      <c r="D3990" s="196"/>
    </row>
    <row r="3991" spans="4:4">
      <c r="D3991" s="196"/>
    </row>
    <row r="3992" spans="4:4">
      <c r="D3992" s="196"/>
    </row>
    <row r="3993" spans="4:4">
      <c r="D3993" s="196"/>
    </row>
    <row r="3994" spans="4:4">
      <c r="D3994" s="196"/>
    </row>
    <row r="3995" spans="4:4">
      <c r="D3995" s="196"/>
    </row>
    <row r="3996" spans="4:4">
      <c r="D3996" s="196"/>
    </row>
    <row r="3997" spans="4:4">
      <c r="D3997" s="196"/>
    </row>
    <row r="3998" spans="4:4">
      <c r="D3998" s="196"/>
    </row>
    <row r="3999" spans="4:4">
      <c r="D3999" s="196"/>
    </row>
    <row r="4000" spans="4:4">
      <c r="D4000" s="196"/>
    </row>
    <row r="4001" spans="4:4">
      <c r="D4001" s="196"/>
    </row>
    <row r="4002" spans="4:4">
      <c r="D4002" s="196"/>
    </row>
    <row r="4003" spans="4:4">
      <c r="D4003" s="196"/>
    </row>
    <row r="4004" spans="4:4">
      <c r="D4004" s="196"/>
    </row>
    <row r="4005" spans="4:4">
      <c r="D4005" s="196"/>
    </row>
    <row r="4006" spans="4:4">
      <c r="D4006" s="196"/>
    </row>
    <row r="4007" spans="4:4">
      <c r="D4007" s="196"/>
    </row>
    <row r="4008" spans="4:4">
      <c r="D4008" s="196"/>
    </row>
    <row r="4009" spans="4:4">
      <c r="D4009" s="196"/>
    </row>
    <row r="4010" spans="4:4">
      <c r="D4010" s="196"/>
    </row>
    <row r="4011" spans="4:4">
      <c r="D4011" s="196"/>
    </row>
    <row r="4012" spans="4:4">
      <c r="D4012" s="196"/>
    </row>
    <row r="4013" spans="4:4">
      <c r="D4013" s="196"/>
    </row>
    <row r="4014" spans="4:4">
      <c r="D4014" s="196"/>
    </row>
    <row r="4015" spans="4:4">
      <c r="D4015" s="196"/>
    </row>
    <row r="4016" spans="4:4">
      <c r="D4016" s="196"/>
    </row>
    <row r="4017" spans="4:4">
      <c r="D4017" s="196"/>
    </row>
    <row r="4018" spans="4:4">
      <c r="D4018" s="196"/>
    </row>
    <row r="4019" spans="4:4">
      <c r="D4019" s="196"/>
    </row>
    <row r="4020" spans="4:4">
      <c r="D4020" s="196"/>
    </row>
    <row r="4021" spans="4:4">
      <c r="D4021" s="196"/>
    </row>
    <row r="4022" spans="4:4">
      <c r="D4022" s="196"/>
    </row>
    <row r="4023" spans="4:4">
      <c r="D4023" s="196"/>
    </row>
    <row r="4024" spans="4:4">
      <c r="D4024" s="196"/>
    </row>
    <row r="4025" spans="4:4">
      <c r="D4025" s="196"/>
    </row>
    <row r="4026" spans="4:4">
      <c r="D4026" s="196"/>
    </row>
    <row r="4027" spans="4:4">
      <c r="D4027" s="196"/>
    </row>
    <row r="4028" spans="4:4">
      <c r="D4028" s="196"/>
    </row>
    <row r="4029" spans="4:4">
      <c r="D4029" s="196"/>
    </row>
    <row r="4030" spans="4:4">
      <c r="D4030" s="196"/>
    </row>
    <row r="4031" spans="4:4">
      <c r="D4031" s="196"/>
    </row>
    <row r="4032" spans="4:4">
      <c r="D4032" s="196"/>
    </row>
    <row r="4033" spans="4:4">
      <c r="D4033" s="196"/>
    </row>
    <row r="4034" spans="4:4">
      <c r="D4034" s="196"/>
    </row>
    <row r="4035" spans="4:4">
      <c r="D4035" s="196"/>
    </row>
    <row r="4036" spans="4:4">
      <c r="D4036" s="196"/>
    </row>
    <row r="4037" spans="4:4">
      <c r="D4037" s="196"/>
    </row>
    <row r="4038" spans="4:4">
      <c r="D4038" s="196"/>
    </row>
    <row r="4039" spans="4:4">
      <c r="D4039" s="196"/>
    </row>
    <row r="4040" spans="4:4">
      <c r="D4040" s="196"/>
    </row>
    <row r="4041" spans="4:4">
      <c r="D4041" s="196"/>
    </row>
    <row r="4042" spans="4:4">
      <c r="D4042" s="196"/>
    </row>
    <row r="4043" spans="4:4">
      <c r="D4043" s="196"/>
    </row>
    <row r="4044" spans="4:4">
      <c r="D4044" s="196"/>
    </row>
    <row r="4045" spans="4:4">
      <c r="D4045" s="196"/>
    </row>
    <row r="4046" spans="4:4">
      <c r="D4046" s="196"/>
    </row>
    <row r="4047" spans="4:4">
      <c r="D4047" s="196"/>
    </row>
    <row r="4048" spans="4:4">
      <c r="D4048" s="196"/>
    </row>
    <row r="4049" spans="4:4">
      <c r="D4049" s="196"/>
    </row>
    <row r="4050" spans="4:4">
      <c r="D4050" s="196"/>
    </row>
    <row r="4051" spans="4:4">
      <c r="D4051" s="196"/>
    </row>
    <row r="4052" spans="4:4">
      <c r="D4052" s="196"/>
    </row>
    <row r="4053" spans="4:4">
      <c r="D4053" s="196"/>
    </row>
    <row r="4054" spans="4:4">
      <c r="D4054" s="196"/>
    </row>
    <row r="4055" spans="4:4">
      <c r="D4055" s="196"/>
    </row>
    <row r="4056" spans="4:4">
      <c r="D4056" s="196"/>
    </row>
    <row r="4057" spans="4:4">
      <c r="D4057" s="196"/>
    </row>
    <row r="4058" spans="4:4">
      <c r="D4058" s="196"/>
    </row>
    <row r="4059" spans="4:4">
      <c r="D4059" s="196"/>
    </row>
    <row r="4060" spans="4:4">
      <c r="D4060" s="196"/>
    </row>
    <row r="4061" spans="4:4">
      <c r="D4061" s="196"/>
    </row>
    <row r="4062" spans="4:4">
      <c r="D4062" s="196"/>
    </row>
    <row r="4063" spans="4:4">
      <c r="D4063" s="196"/>
    </row>
    <row r="4064" spans="4:4">
      <c r="D4064" s="196"/>
    </row>
    <row r="4065" spans="4:4">
      <c r="D4065" s="196"/>
    </row>
    <row r="4066" spans="4:4">
      <c r="D4066" s="196"/>
    </row>
    <row r="4067" spans="4:4">
      <c r="D4067" s="196"/>
    </row>
    <row r="4068" spans="4:4">
      <c r="D4068" s="196"/>
    </row>
    <row r="4069" spans="4:4">
      <c r="D4069" s="196"/>
    </row>
    <row r="4070" spans="4:4">
      <c r="D4070" s="196"/>
    </row>
    <row r="4071" spans="4:4">
      <c r="D4071" s="196"/>
    </row>
    <row r="4072" spans="4:4">
      <c r="D4072" s="196"/>
    </row>
    <row r="4073" spans="4:4">
      <c r="D4073" s="196"/>
    </row>
    <row r="4074" spans="4:4">
      <c r="D4074" s="196"/>
    </row>
    <row r="4075" spans="4:4">
      <c r="D4075" s="196"/>
    </row>
    <row r="4076" spans="4:4">
      <c r="D4076" s="196"/>
    </row>
    <row r="4077" spans="4:4">
      <c r="D4077" s="196"/>
    </row>
    <row r="4078" spans="4:4">
      <c r="D4078" s="196"/>
    </row>
    <row r="4079" spans="4:4">
      <c r="D4079" s="196"/>
    </row>
    <row r="4080" spans="4:4">
      <c r="D4080" s="196"/>
    </row>
    <row r="4081" spans="4:4">
      <c r="D4081" s="196"/>
    </row>
    <row r="4082" spans="4:4">
      <c r="D4082" s="196"/>
    </row>
    <row r="4083" spans="4:4">
      <c r="D4083" s="196"/>
    </row>
    <row r="4084" spans="4:4">
      <c r="D4084" s="196"/>
    </row>
    <row r="4085" spans="4:4">
      <c r="D4085" s="196"/>
    </row>
    <row r="4086" spans="4:4">
      <c r="D4086" s="196"/>
    </row>
    <row r="4087" spans="4:4">
      <c r="D4087" s="196"/>
    </row>
    <row r="4088" spans="4:4">
      <c r="D4088" s="196"/>
    </row>
    <row r="4089" spans="4:4">
      <c r="D4089" s="196"/>
    </row>
    <row r="4090" spans="4:4">
      <c r="D4090" s="196"/>
    </row>
    <row r="4091" spans="4:4">
      <c r="D4091" s="196"/>
    </row>
    <row r="4092" spans="4:4">
      <c r="D4092" s="196"/>
    </row>
    <row r="4093" spans="4:4">
      <c r="D4093" s="196"/>
    </row>
    <row r="4094" spans="4:4">
      <c r="D4094" s="196"/>
    </row>
    <row r="4095" spans="4:4">
      <c r="D4095" s="196"/>
    </row>
    <row r="4096" spans="4:4">
      <c r="D4096" s="196"/>
    </row>
    <row r="4097" spans="4:4">
      <c r="D4097" s="196"/>
    </row>
    <row r="4098" spans="4:4">
      <c r="D4098" s="196"/>
    </row>
    <row r="4099" spans="4:4">
      <c r="D4099" s="196"/>
    </row>
    <row r="4100" spans="4:4">
      <c r="D4100" s="196"/>
    </row>
    <row r="4101" spans="4:4">
      <c r="D4101" s="196"/>
    </row>
    <row r="4102" spans="4:4">
      <c r="D4102" s="196"/>
    </row>
    <row r="4103" spans="4:4">
      <c r="D4103" s="196"/>
    </row>
    <row r="4104" spans="4:4">
      <c r="D4104" s="196"/>
    </row>
    <row r="4105" spans="4:4">
      <c r="D4105" s="196"/>
    </row>
    <row r="4106" spans="4:4">
      <c r="D4106" s="196"/>
    </row>
    <row r="4107" spans="4:4">
      <c r="D4107" s="196"/>
    </row>
    <row r="4108" spans="4:4">
      <c r="D4108" s="196"/>
    </row>
    <row r="4109" spans="4:4">
      <c r="D4109" s="196"/>
    </row>
    <row r="4110" spans="4:4">
      <c r="D4110" s="196"/>
    </row>
    <row r="4111" spans="4:4">
      <c r="D4111" s="196"/>
    </row>
    <row r="4112" spans="4:4">
      <c r="D4112" s="196"/>
    </row>
    <row r="4113" spans="4:4">
      <c r="D4113" s="196"/>
    </row>
    <row r="4114" spans="4:4">
      <c r="D4114" s="196"/>
    </row>
    <row r="4115" spans="4:4">
      <c r="D4115" s="196"/>
    </row>
    <row r="4116" spans="4:4">
      <c r="D4116" s="196"/>
    </row>
    <row r="4117" spans="4:4">
      <c r="D4117" s="196"/>
    </row>
    <row r="4118" spans="4:4">
      <c r="D4118" s="196"/>
    </row>
    <row r="4119" spans="4:4">
      <c r="D4119" s="196"/>
    </row>
    <row r="4120" spans="4:4">
      <c r="D4120" s="196"/>
    </row>
    <row r="4121" spans="4:4">
      <c r="D4121" s="196"/>
    </row>
    <row r="4122" spans="4:4">
      <c r="D4122" s="196"/>
    </row>
    <row r="4123" spans="4:4">
      <c r="D4123" s="196"/>
    </row>
    <row r="4124" spans="4:4">
      <c r="D4124" s="196"/>
    </row>
    <row r="4125" spans="4:4">
      <c r="D4125" s="196"/>
    </row>
    <row r="4126" spans="4:4">
      <c r="D4126" s="196"/>
    </row>
    <row r="4127" spans="4:4">
      <c r="D4127" s="196"/>
    </row>
    <row r="4128" spans="4:4">
      <c r="D4128" s="196"/>
    </row>
    <row r="4129" spans="4:4">
      <c r="D4129" s="196"/>
    </row>
    <row r="4130" spans="4:4">
      <c r="D4130" s="196"/>
    </row>
    <row r="4131" spans="4:4">
      <c r="D4131" s="196"/>
    </row>
    <row r="4132" spans="4:4">
      <c r="D4132" s="196"/>
    </row>
    <row r="4133" spans="4:4">
      <c r="D4133" s="196"/>
    </row>
    <row r="4134" spans="4:4">
      <c r="D4134" s="196"/>
    </row>
    <row r="4135" spans="4:4">
      <c r="D4135" s="196"/>
    </row>
    <row r="4136" spans="4:4">
      <c r="D4136" s="196"/>
    </row>
    <row r="4137" spans="4:4">
      <c r="D4137" s="196"/>
    </row>
    <row r="4138" spans="4:4">
      <c r="D4138" s="196"/>
    </row>
    <row r="4139" spans="4:4">
      <c r="D4139" s="196"/>
    </row>
    <row r="4140" spans="4:4">
      <c r="D4140" s="196"/>
    </row>
    <row r="4141" spans="4:4">
      <c r="D4141" s="196"/>
    </row>
    <row r="4142" spans="4:4">
      <c r="D4142" s="196"/>
    </row>
    <row r="4143" spans="4:4">
      <c r="D4143" s="196"/>
    </row>
    <row r="4144" spans="4:4">
      <c r="D4144" s="196"/>
    </row>
    <row r="4145" spans="4:4">
      <c r="D4145" s="196"/>
    </row>
    <row r="4146" spans="4:4">
      <c r="D4146" s="196"/>
    </row>
    <row r="4147" spans="4:4">
      <c r="D4147" s="196"/>
    </row>
    <row r="4148" spans="4:4">
      <c r="D4148" s="196"/>
    </row>
    <row r="4149" spans="4:4">
      <c r="D4149" s="196"/>
    </row>
    <row r="4150" spans="4:4">
      <c r="D4150" s="196"/>
    </row>
    <row r="4151" spans="4:4">
      <c r="D4151" s="196"/>
    </row>
    <row r="4152" spans="4:4">
      <c r="D4152" s="196"/>
    </row>
    <row r="4153" spans="4:4">
      <c r="D4153" s="196"/>
    </row>
    <row r="4154" spans="4:4">
      <c r="D4154" s="196"/>
    </row>
    <row r="4155" spans="4:4">
      <c r="D4155" s="196"/>
    </row>
    <row r="4156" spans="4:4">
      <c r="D4156" s="196"/>
    </row>
    <row r="4157" spans="4:4">
      <c r="D4157" s="196"/>
    </row>
    <row r="4158" spans="4:4">
      <c r="D4158" s="196"/>
    </row>
    <row r="4159" spans="4:4">
      <c r="D4159" s="196"/>
    </row>
    <row r="4160" spans="4:4">
      <c r="D4160" s="196"/>
    </row>
    <row r="4161" spans="4:4">
      <c r="D4161" s="196"/>
    </row>
    <row r="4162" spans="4:4">
      <c r="D4162" s="196"/>
    </row>
    <row r="4163" spans="4:4">
      <c r="D4163" s="196"/>
    </row>
    <row r="4164" spans="4:4">
      <c r="D4164" s="196"/>
    </row>
    <row r="4165" spans="4:4">
      <c r="D4165" s="196"/>
    </row>
    <row r="4166" spans="4:4">
      <c r="D4166" s="196"/>
    </row>
    <row r="4167" spans="4:4">
      <c r="D4167" s="196"/>
    </row>
    <row r="4168" spans="4:4">
      <c r="D4168" s="196"/>
    </row>
    <row r="4169" spans="4:4">
      <c r="D4169" s="196"/>
    </row>
    <row r="4170" spans="4:4">
      <c r="D4170" s="196"/>
    </row>
    <row r="4171" spans="4:4">
      <c r="D4171" s="196"/>
    </row>
    <row r="4172" spans="4:4">
      <c r="D4172" s="196"/>
    </row>
    <row r="4173" spans="4:4">
      <c r="D4173" s="196"/>
    </row>
    <row r="4174" spans="4:4">
      <c r="D4174" s="196"/>
    </row>
    <row r="4175" spans="4:4">
      <c r="D4175" s="196"/>
    </row>
    <row r="4176" spans="4:4">
      <c r="D4176" s="196"/>
    </row>
    <row r="4177" spans="4:4">
      <c r="D4177" s="196"/>
    </row>
    <row r="4178" spans="4:4">
      <c r="D4178" s="196"/>
    </row>
    <row r="4179" spans="4:4">
      <c r="D4179" s="196"/>
    </row>
    <row r="4180" spans="4:4">
      <c r="D4180" s="196"/>
    </row>
    <row r="4181" spans="4:4">
      <c r="D4181" s="196"/>
    </row>
    <row r="4182" spans="4:4">
      <c r="D4182" s="196"/>
    </row>
    <row r="4183" spans="4:4">
      <c r="D4183" s="196"/>
    </row>
    <row r="4184" spans="4:4">
      <c r="D4184" s="196"/>
    </row>
    <row r="4185" spans="4:4">
      <c r="D4185" s="196"/>
    </row>
    <row r="4186" spans="4:4">
      <c r="D4186" s="196"/>
    </row>
    <row r="4187" spans="4:4">
      <c r="D4187" s="196"/>
    </row>
    <row r="4188" spans="4:4">
      <c r="D4188" s="196"/>
    </row>
    <row r="4189" spans="4:4">
      <c r="D4189" s="196"/>
    </row>
    <row r="4190" spans="4:4">
      <c r="D4190" s="196"/>
    </row>
    <row r="4191" spans="4:4">
      <c r="D4191" s="196"/>
    </row>
    <row r="4192" spans="4:4">
      <c r="D4192" s="196"/>
    </row>
    <row r="4193" spans="4:4">
      <c r="D4193" s="196"/>
    </row>
    <row r="4194" spans="4:4">
      <c r="D4194" s="196"/>
    </row>
    <row r="4195" spans="4:4">
      <c r="D4195" s="196"/>
    </row>
    <row r="4196" spans="4:4">
      <c r="D4196" s="196"/>
    </row>
    <row r="4197" spans="4:4">
      <c r="D4197" s="196"/>
    </row>
    <row r="4198" spans="4:4">
      <c r="D4198" s="196"/>
    </row>
    <row r="4199" spans="4:4">
      <c r="D4199" s="196"/>
    </row>
    <row r="4200" spans="4:4">
      <c r="D4200" s="196"/>
    </row>
    <row r="4201" spans="4:4">
      <c r="D4201" s="196"/>
    </row>
    <row r="4202" spans="4:4">
      <c r="D4202" s="196"/>
    </row>
    <row r="4203" spans="4:4">
      <c r="D4203" s="196"/>
    </row>
    <row r="4204" spans="4:4">
      <c r="D4204" s="196"/>
    </row>
    <row r="4205" spans="4:4">
      <c r="D4205" s="196"/>
    </row>
    <row r="4206" spans="4:4">
      <c r="D4206" s="196"/>
    </row>
    <row r="4207" spans="4:4">
      <c r="D4207" s="196"/>
    </row>
    <row r="4208" spans="4:4">
      <c r="D4208" s="196"/>
    </row>
    <row r="4209" spans="4:4">
      <c r="D4209" s="196"/>
    </row>
    <row r="4210" spans="4:4">
      <c r="D4210" s="196"/>
    </row>
    <row r="4211" spans="4:4">
      <c r="D4211" s="196"/>
    </row>
    <row r="4212" spans="4:4">
      <c r="D4212" s="196"/>
    </row>
    <row r="4213" spans="4:4">
      <c r="D4213" s="196"/>
    </row>
    <row r="4214" spans="4:4">
      <c r="D4214" s="196"/>
    </row>
    <row r="4215" spans="4:4">
      <c r="D4215" s="196"/>
    </row>
    <row r="4216" spans="4:4">
      <c r="D4216" s="196"/>
    </row>
    <row r="4217" spans="4:4">
      <c r="D4217" s="196"/>
    </row>
    <row r="4218" spans="4:4">
      <c r="D4218" s="196"/>
    </row>
    <row r="4219" spans="4:4">
      <c r="D4219" s="196"/>
    </row>
    <row r="4220" spans="4:4">
      <c r="D4220" s="196"/>
    </row>
    <row r="4221" spans="4:4">
      <c r="D4221" s="196"/>
    </row>
    <row r="4222" spans="4:4">
      <c r="D4222" s="196"/>
    </row>
    <row r="4223" spans="4:4">
      <c r="D4223" s="196"/>
    </row>
    <row r="4224" spans="4:4">
      <c r="D4224" s="196"/>
    </row>
    <row r="4225" spans="4:4">
      <c r="D4225" s="196"/>
    </row>
    <row r="4226" spans="4:4">
      <c r="D4226" s="196"/>
    </row>
    <row r="4227" spans="4:4">
      <c r="D4227" s="196"/>
    </row>
    <row r="4228" spans="4:4">
      <c r="D4228" s="196"/>
    </row>
    <row r="4229" spans="4:4">
      <c r="D4229" s="196"/>
    </row>
    <row r="4230" spans="4:4">
      <c r="D4230" s="196"/>
    </row>
    <row r="4231" spans="4:4">
      <c r="D4231" s="196"/>
    </row>
    <row r="4232" spans="4:4">
      <c r="D4232" s="196"/>
    </row>
    <row r="4233" spans="4:4">
      <c r="D4233" s="196"/>
    </row>
    <row r="4234" spans="4:4">
      <c r="D4234" s="196"/>
    </row>
    <row r="4235" spans="4:4">
      <c r="D4235" s="196"/>
    </row>
    <row r="4236" spans="4:4">
      <c r="D4236" s="196"/>
    </row>
    <row r="4237" spans="4:4">
      <c r="D4237" s="196"/>
    </row>
    <row r="4238" spans="4:4">
      <c r="D4238" s="196"/>
    </row>
    <row r="4239" spans="4:4">
      <c r="D4239" s="196"/>
    </row>
    <row r="4240" spans="4:4">
      <c r="D4240" s="196"/>
    </row>
    <row r="4241" spans="4:4">
      <c r="D4241" s="196"/>
    </row>
    <row r="4242" spans="4:4">
      <c r="D4242" s="196"/>
    </row>
    <row r="4243" spans="4:4">
      <c r="D4243" s="196"/>
    </row>
    <row r="4244" spans="4:4">
      <c r="D4244" s="196"/>
    </row>
    <row r="4245" spans="4:4">
      <c r="D4245" s="196"/>
    </row>
    <row r="4246" spans="4:4">
      <c r="D4246" s="196"/>
    </row>
    <row r="4247" spans="4:4">
      <c r="D4247" s="196"/>
    </row>
    <row r="4248" spans="4:4">
      <c r="D4248" s="196"/>
    </row>
    <row r="4249" spans="4:4">
      <c r="D4249" s="196"/>
    </row>
    <row r="4250" spans="4:4">
      <c r="D4250" s="196"/>
    </row>
    <row r="4251" spans="4:4">
      <c r="D4251" s="196"/>
    </row>
    <row r="4252" spans="4:4">
      <c r="D4252" s="196"/>
    </row>
    <row r="4253" spans="4:4">
      <c r="D4253" s="196"/>
    </row>
    <row r="4254" spans="4:4">
      <c r="D4254" s="196"/>
    </row>
    <row r="4255" spans="4:4">
      <c r="D4255" s="196"/>
    </row>
    <row r="4256" spans="4:4">
      <c r="D4256" s="196"/>
    </row>
    <row r="4257" spans="4:4">
      <c r="D4257" s="196"/>
    </row>
    <row r="4258" spans="4:4">
      <c r="D4258" s="196"/>
    </row>
    <row r="4259" spans="4:4">
      <c r="D4259" s="196"/>
    </row>
    <row r="4260" spans="4:4">
      <c r="D4260" s="196"/>
    </row>
    <row r="4261" spans="4:4">
      <c r="D4261" s="196"/>
    </row>
    <row r="4262" spans="4:4">
      <c r="D4262" s="196"/>
    </row>
    <row r="4263" spans="4:4">
      <c r="D4263" s="196"/>
    </row>
    <row r="4264" spans="4:4">
      <c r="D4264" s="196"/>
    </row>
    <row r="4265" spans="4:4">
      <c r="D4265" s="196"/>
    </row>
    <row r="4266" spans="4:4">
      <c r="D4266" s="196"/>
    </row>
    <row r="4267" spans="4:4">
      <c r="D4267" s="196"/>
    </row>
    <row r="4268" spans="4:4">
      <c r="D4268" s="196"/>
    </row>
    <row r="4269" spans="4:4">
      <c r="D4269" s="196"/>
    </row>
    <row r="4270" spans="4:4">
      <c r="D4270" s="196"/>
    </row>
    <row r="4271" spans="4:4">
      <c r="D4271" s="196"/>
    </row>
    <row r="4272" spans="4:4">
      <c r="D4272" s="196"/>
    </row>
    <row r="4273" spans="4:4">
      <c r="D4273" s="196"/>
    </row>
    <row r="4274" spans="4:4">
      <c r="D4274" s="196"/>
    </row>
    <row r="4275" spans="4:4">
      <c r="D4275" s="196"/>
    </row>
    <row r="4276" spans="4:4">
      <c r="D4276" s="196"/>
    </row>
    <row r="4277" spans="4:4">
      <c r="D4277" s="196"/>
    </row>
    <row r="4278" spans="4:4">
      <c r="D4278" s="196"/>
    </row>
    <row r="4279" spans="4:4">
      <c r="D4279" s="196"/>
    </row>
    <row r="4280" spans="4:4">
      <c r="D4280" s="196"/>
    </row>
    <row r="4281" spans="4:4">
      <c r="D4281" s="196"/>
    </row>
    <row r="4282" spans="4:4">
      <c r="D4282" s="196"/>
    </row>
    <row r="4283" spans="4:4">
      <c r="D4283" s="196"/>
    </row>
    <row r="4284" spans="4:4">
      <c r="D4284" s="196"/>
    </row>
    <row r="4285" spans="4:4">
      <c r="D4285" s="196"/>
    </row>
    <row r="4286" spans="4:4">
      <c r="D4286" s="196"/>
    </row>
    <row r="4287" spans="4:4">
      <c r="D4287" s="196"/>
    </row>
    <row r="4288" spans="4:4">
      <c r="D4288" s="196"/>
    </row>
    <row r="4289" spans="4:4">
      <c r="D4289" s="196"/>
    </row>
    <row r="4290" spans="4:4">
      <c r="D4290" s="196"/>
    </row>
    <row r="4291" spans="4:4">
      <c r="D4291" s="196"/>
    </row>
    <row r="4292" spans="4:4">
      <c r="D4292" s="196"/>
    </row>
    <row r="4293" spans="4:4">
      <c r="D4293" s="196"/>
    </row>
    <row r="4294" spans="4:4">
      <c r="D4294" s="196"/>
    </row>
    <row r="4295" spans="4:4">
      <c r="D4295" s="196"/>
    </row>
    <row r="4296" spans="4:4">
      <c r="D4296" s="196"/>
    </row>
    <row r="4297" spans="4:4">
      <c r="D4297" s="196"/>
    </row>
    <row r="4298" spans="4:4">
      <c r="D4298" s="196"/>
    </row>
    <row r="4299" spans="4:4">
      <c r="D4299" s="196"/>
    </row>
    <row r="4300" spans="4:4">
      <c r="D4300" s="196"/>
    </row>
    <row r="4301" spans="4:4">
      <c r="D4301" s="196"/>
    </row>
    <row r="4302" spans="4:4">
      <c r="D4302" s="196"/>
    </row>
    <row r="4303" spans="4:4">
      <c r="D4303" s="196"/>
    </row>
    <row r="4304" spans="4:4">
      <c r="D4304" s="196"/>
    </row>
    <row r="4305" spans="4:4">
      <c r="D4305" s="196"/>
    </row>
    <row r="4306" spans="4:4">
      <c r="D4306" s="196"/>
    </row>
    <row r="4307" spans="4:4">
      <c r="D4307" s="196"/>
    </row>
    <row r="4308" spans="4:4">
      <c r="D4308" s="196"/>
    </row>
    <row r="4309" spans="4:4">
      <c r="D4309" s="196"/>
    </row>
    <row r="4310" spans="4:4">
      <c r="D4310" s="196"/>
    </row>
    <row r="4311" spans="4:4">
      <c r="D4311" s="196"/>
    </row>
    <row r="4312" spans="4:4">
      <c r="D4312" s="196"/>
    </row>
    <row r="4313" spans="4:4">
      <c r="D4313" s="196"/>
    </row>
    <row r="4314" spans="4:4">
      <c r="D4314" s="196"/>
    </row>
    <row r="4315" spans="4:4">
      <c r="D4315" s="196"/>
    </row>
    <row r="4316" spans="4:4">
      <c r="D4316" s="196"/>
    </row>
    <row r="4317" spans="4:4">
      <c r="D4317" s="196"/>
    </row>
    <row r="4318" spans="4:4">
      <c r="D4318" s="196"/>
    </row>
    <row r="4319" spans="4:4">
      <c r="D4319" s="196"/>
    </row>
    <row r="4320" spans="4:4">
      <c r="D4320" s="196"/>
    </row>
    <row r="4321" spans="4:4">
      <c r="D4321" s="196"/>
    </row>
    <row r="4322" spans="4:4">
      <c r="D4322" s="196"/>
    </row>
    <row r="4323" spans="4:4">
      <c r="D4323" s="196"/>
    </row>
    <row r="4324" spans="4:4">
      <c r="D4324" s="196"/>
    </row>
    <row r="4325" spans="4:4">
      <c r="D4325" s="196"/>
    </row>
    <row r="4326" spans="4:4">
      <c r="D4326" s="196"/>
    </row>
    <row r="4327" spans="4:4">
      <c r="D4327" s="196"/>
    </row>
    <row r="4328" spans="4:4">
      <c r="D4328" s="196"/>
    </row>
    <row r="4329" spans="4:4">
      <c r="D4329" s="196"/>
    </row>
    <row r="4330" spans="4:4">
      <c r="D4330" s="196"/>
    </row>
    <row r="4331" spans="4:4">
      <c r="D4331" s="196"/>
    </row>
    <row r="4332" spans="4:4">
      <c r="D4332" s="196"/>
    </row>
    <row r="4333" spans="4:4">
      <c r="D4333" s="196"/>
    </row>
    <row r="4334" spans="4:4">
      <c r="D4334" s="196"/>
    </row>
    <row r="4335" spans="4:4">
      <c r="D4335" s="196"/>
    </row>
    <row r="4336" spans="4:4">
      <c r="D4336" s="196"/>
    </row>
    <row r="4337" spans="4:4">
      <c r="D4337" s="196"/>
    </row>
    <row r="4338" spans="4:4">
      <c r="D4338" s="196"/>
    </row>
    <row r="4339" spans="4:4">
      <c r="D4339" s="196"/>
    </row>
    <row r="4340" spans="4:4">
      <c r="D4340" s="196"/>
    </row>
    <row r="4341" spans="4:4">
      <c r="D4341" s="196"/>
    </row>
    <row r="4342" spans="4:4">
      <c r="D4342" s="196"/>
    </row>
    <row r="4343" spans="4:4">
      <c r="D4343" s="196"/>
    </row>
    <row r="4344" spans="4:4">
      <c r="D4344" s="196"/>
    </row>
    <row r="4345" spans="4:4">
      <c r="D4345" s="196"/>
    </row>
    <row r="4346" spans="4:4">
      <c r="D4346" s="196"/>
    </row>
    <row r="4347" spans="4:4">
      <c r="D4347" s="196"/>
    </row>
    <row r="4348" spans="4:4">
      <c r="D4348" s="196"/>
    </row>
    <row r="4349" spans="4:4">
      <c r="D4349" s="196"/>
    </row>
    <row r="4350" spans="4:4">
      <c r="D4350" s="196"/>
    </row>
    <row r="4351" spans="4:4">
      <c r="D4351" s="196"/>
    </row>
    <row r="4352" spans="4:4">
      <c r="D4352" s="196"/>
    </row>
    <row r="4353" spans="4:4">
      <c r="D4353" s="196"/>
    </row>
    <row r="4354" spans="4:4">
      <c r="D4354" s="196"/>
    </row>
    <row r="4355" spans="4:4">
      <c r="D4355" s="196"/>
    </row>
    <row r="4356" spans="4:4">
      <c r="D4356" s="196"/>
    </row>
    <row r="4357" spans="4:4">
      <c r="D4357" s="196"/>
    </row>
    <row r="4358" spans="4:4">
      <c r="D4358" s="196"/>
    </row>
    <row r="4359" spans="4:4">
      <c r="D4359" s="196"/>
    </row>
    <row r="4360" spans="4:4">
      <c r="D4360" s="196"/>
    </row>
    <row r="4361" spans="4:4">
      <c r="D4361" s="196"/>
    </row>
    <row r="4362" spans="4:4">
      <c r="D4362" s="196"/>
    </row>
    <row r="4363" spans="4:4">
      <c r="D4363" s="196"/>
    </row>
    <row r="4364" spans="4:4">
      <c r="D4364" s="196"/>
    </row>
    <row r="4365" spans="4:4">
      <c r="D4365" s="196"/>
    </row>
    <row r="4366" spans="4:4">
      <c r="D4366" s="196"/>
    </row>
    <row r="4367" spans="4:4">
      <c r="D4367" s="196"/>
    </row>
    <row r="4368" spans="4:4">
      <c r="D4368" s="196"/>
    </row>
    <row r="4369" spans="4:4">
      <c r="D4369" s="196"/>
    </row>
    <row r="4370" spans="4:4">
      <c r="D4370" s="196"/>
    </row>
    <row r="4371" spans="4:4">
      <c r="D4371" s="196"/>
    </row>
    <row r="4372" spans="4:4">
      <c r="D4372" s="196"/>
    </row>
    <row r="4373" spans="4:4">
      <c r="D4373" s="196"/>
    </row>
    <row r="4374" spans="4:4">
      <c r="D4374" s="196"/>
    </row>
    <row r="4375" spans="4:4">
      <c r="D4375" s="196"/>
    </row>
    <row r="4376" spans="4:4">
      <c r="D4376" s="196"/>
    </row>
    <row r="4377" spans="4:4">
      <c r="D4377" s="196"/>
    </row>
    <row r="4378" spans="4:4">
      <c r="D4378" s="196"/>
    </row>
    <row r="4379" spans="4:4">
      <c r="D4379" s="196"/>
    </row>
    <row r="4380" spans="4:4">
      <c r="D4380" s="196"/>
    </row>
    <row r="4381" spans="4:4">
      <c r="D4381" s="196"/>
    </row>
    <row r="4382" spans="4:4">
      <c r="D4382" s="196"/>
    </row>
    <row r="4383" spans="4:4">
      <c r="D4383" s="196"/>
    </row>
    <row r="4384" spans="4:4">
      <c r="D4384" s="196"/>
    </row>
    <row r="4385" spans="4:4">
      <c r="D4385" s="196"/>
    </row>
    <row r="4386" spans="4:4">
      <c r="D4386" s="196"/>
    </row>
    <row r="4387" spans="4:4">
      <c r="D4387" s="196"/>
    </row>
    <row r="4388" spans="4:4">
      <c r="D4388" s="196"/>
    </row>
    <row r="4389" spans="4:4">
      <c r="D4389" s="196"/>
    </row>
    <row r="4390" spans="4:4">
      <c r="D4390" s="196"/>
    </row>
    <row r="4391" spans="4:4">
      <c r="D4391" s="196"/>
    </row>
    <row r="4392" spans="4:4">
      <c r="D4392" s="196"/>
    </row>
    <row r="4393" spans="4:4">
      <c r="D4393" s="196"/>
    </row>
    <row r="4394" spans="4:4">
      <c r="D4394" s="196"/>
    </row>
    <row r="4395" spans="4:4">
      <c r="D4395" s="196"/>
    </row>
    <row r="4396" spans="4:4">
      <c r="D4396" s="196"/>
    </row>
    <row r="4397" spans="4:4">
      <c r="D4397" s="196"/>
    </row>
    <row r="4398" spans="4:4">
      <c r="D4398" s="196"/>
    </row>
    <row r="4399" spans="4:4">
      <c r="D4399" s="196"/>
    </row>
    <row r="4400" spans="4:4">
      <c r="D4400" s="196"/>
    </row>
    <row r="4401" spans="4:4">
      <c r="D4401" s="196"/>
    </row>
    <row r="4402" spans="4:4">
      <c r="D4402" s="196"/>
    </row>
    <row r="4403" spans="4:4">
      <c r="D4403" s="196"/>
    </row>
    <row r="4404" spans="4:4">
      <c r="D4404" s="196"/>
    </row>
    <row r="4405" spans="4:4">
      <c r="D4405" s="196"/>
    </row>
    <row r="4406" spans="4:4">
      <c r="D4406" s="196"/>
    </row>
    <row r="4407" spans="4:4">
      <c r="D4407" s="196"/>
    </row>
    <row r="4408" spans="4:4">
      <c r="D4408" s="196"/>
    </row>
    <row r="4409" spans="4:4">
      <c r="D4409" s="196"/>
    </row>
    <row r="4410" spans="4:4">
      <c r="D4410" s="196"/>
    </row>
    <row r="4411" spans="4:4">
      <c r="D4411" s="196"/>
    </row>
    <row r="4412" spans="4:4">
      <c r="D4412" s="196"/>
    </row>
    <row r="4413" spans="4:4">
      <c r="D4413" s="196"/>
    </row>
    <row r="4414" spans="4:4">
      <c r="D4414" s="196"/>
    </row>
    <row r="4415" spans="4:4">
      <c r="D4415" s="196"/>
    </row>
    <row r="4416" spans="4:4">
      <c r="D4416" s="196"/>
    </row>
    <row r="4417" spans="4:4">
      <c r="D4417" s="196"/>
    </row>
    <row r="4418" spans="4:4">
      <c r="D4418" s="196"/>
    </row>
    <row r="4419" spans="4:4">
      <c r="D4419" s="196"/>
    </row>
    <row r="4420" spans="4:4">
      <c r="D4420" s="196"/>
    </row>
    <row r="4421" spans="4:4">
      <c r="D4421" s="196"/>
    </row>
    <row r="4422" spans="4:4">
      <c r="D4422" s="196"/>
    </row>
    <row r="4423" spans="4:4">
      <c r="D4423" s="196"/>
    </row>
    <row r="4424" spans="4:4">
      <c r="D4424" s="196"/>
    </row>
    <row r="4425" spans="4:4">
      <c r="D4425" s="196"/>
    </row>
    <row r="4426" spans="4:4">
      <c r="D4426" s="196"/>
    </row>
    <row r="4427" spans="4:4">
      <c r="D4427" s="196"/>
    </row>
    <row r="4428" spans="4:4">
      <c r="D4428" s="196"/>
    </row>
    <row r="4429" spans="4:4">
      <c r="D4429" s="196"/>
    </row>
    <row r="4430" spans="4:4">
      <c r="D4430" s="196"/>
    </row>
    <row r="4431" spans="4:4">
      <c r="D4431" s="196"/>
    </row>
    <row r="4432" spans="4:4">
      <c r="D4432" s="196"/>
    </row>
    <row r="4433" spans="4:4">
      <c r="D4433" s="196"/>
    </row>
    <row r="4434" spans="4:4">
      <c r="D4434" s="196"/>
    </row>
    <row r="4435" spans="4:4">
      <c r="D4435" s="196"/>
    </row>
    <row r="4436" spans="4:4">
      <c r="D4436" s="196"/>
    </row>
    <row r="4437" spans="4:4">
      <c r="D4437" s="196"/>
    </row>
    <row r="4438" spans="4:4">
      <c r="D4438" s="196"/>
    </row>
    <row r="4439" spans="4:4">
      <c r="D4439" s="196"/>
    </row>
    <row r="4440" spans="4:4">
      <c r="D4440" s="196"/>
    </row>
    <row r="4441" spans="4:4">
      <c r="D4441" s="196"/>
    </row>
    <row r="4442" spans="4:4">
      <c r="D4442" s="196"/>
    </row>
    <row r="4443" spans="4:4">
      <c r="D4443" s="196"/>
    </row>
    <row r="4444" spans="4:4">
      <c r="D4444" s="196"/>
    </row>
    <row r="4445" spans="4:4">
      <c r="D4445" s="196"/>
    </row>
    <row r="4446" spans="4:4">
      <c r="D4446" s="196"/>
    </row>
    <row r="4447" spans="4:4">
      <c r="D4447" s="196"/>
    </row>
    <row r="4448" spans="4:4">
      <c r="D4448" s="196"/>
    </row>
    <row r="4449" spans="4:4">
      <c r="D4449" s="196"/>
    </row>
    <row r="4450" spans="4:4">
      <c r="D4450" s="196"/>
    </row>
    <row r="4451" spans="4:4">
      <c r="D4451" s="196"/>
    </row>
    <row r="4452" spans="4:4">
      <c r="D4452" s="196"/>
    </row>
    <row r="4453" spans="4:4">
      <c r="D4453" s="196"/>
    </row>
    <row r="4454" spans="4:4">
      <c r="D4454" s="196"/>
    </row>
    <row r="4455" spans="4:4">
      <c r="D4455" s="196"/>
    </row>
    <row r="4456" spans="4:4">
      <c r="D4456" s="196"/>
    </row>
    <row r="4457" spans="4:4">
      <c r="D4457" s="196"/>
    </row>
    <row r="4458" spans="4:4">
      <c r="D4458" s="196"/>
    </row>
    <row r="4459" spans="4:4">
      <c r="D4459" s="196"/>
    </row>
    <row r="4460" spans="4:4">
      <c r="D4460" s="196"/>
    </row>
    <row r="4461" spans="4:4">
      <c r="D4461" s="196"/>
    </row>
    <row r="4462" spans="4:4">
      <c r="D4462" s="196"/>
    </row>
    <row r="4463" spans="4:4">
      <c r="D4463" s="196"/>
    </row>
    <row r="4464" spans="4:4">
      <c r="D4464" s="196"/>
    </row>
    <row r="4465" spans="4:4">
      <c r="D4465" s="196"/>
    </row>
    <row r="4466" spans="4:4">
      <c r="D4466" s="196"/>
    </row>
    <row r="4467" spans="4:4">
      <c r="D4467" s="196"/>
    </row>
    <row r="4468" spans="4:4">
      <c r="D4468" s="196"/>
    </row>
    <row r="4469" spans="4:4">
      <c r="D4469" s="196"/>
    </row>
    <row r="4470" spans="4:4">
      <c r="D4470" s="196"/>
    </row>
    <row r="4471" spans="4:4">
      <c r="D4471" s="196"/>
    </row>
    <row r="4472" spans="4:4">
      <c r="D4472" s="196"/>
    </row>
    <row r="4473" spans="4:4">
      <c r="D4473" s="196"/>
    </row>
    <row r="4474" spans="4:4">
      <c r="D4474" s="196"/>
    </row>
    <row r="4475" spans="4:4">
      <c r="D4475" s="196"/>
    </row>
    <row r="4476" spans="4:4">
      <c r="D4476" s="196"/>
    </row>
    <row r="4477" spans="4:4">
      <c r="D4477" s="196"/>
    </row>
    <row r="4478" spans="4:4">
      <c r="D4478" s="196"/>
    </row>
    <row r="4479" spans="4:4">
      <c r="D4479" s="196"/>
    </row>
    <row r="4480" spans="4:4">
      <c r="D4480" s="196"/>
    </row>
    <row r="4481" spans="4:4">
      <c r="D4481" s="196"/>
    </row>
    <row r="4482" spans="4:4">
      <c r="D4482" s="196"/>
    </row>
    <row r="4483" spans="4:4">
      <c r="D4483" s="196"/>
    </row>
    <row r="4484" spans="4:4">
      <c r="D4484" s="196"/>
    </row>
    <row r="4485" spans="4:4">
      <c r="D4485" s="196"/>
    </row>
    <row r="4486" spans="4:4">
      <c r="D4486" s="196"/>
    </row>
    <row r="4487" spans="4:4">
      <c r="D4487" s="196"/>
    </row>
    <row r="4488" spans="4:4">
      <c r="D4488" s="196"/>
    </row>
    <row r="4489" spans="4:4">
      <c r="D4489" s="196"/>
    </row>
    <row r="4490" spans="4:4">
      <c r="D4490" s="196"/>
    </row>
    <row r="4491" spans="4:4">
      <c r="D4491" s="196"/>
    </row>
    <row r="4492" spans="4:4">
      <c r="D4492" s="196"/>
    </row>
    <row r="4493" spans="4:4">
      <c r="D4493" s="196"/>
    </row>
    <row r="4494" spans="4:4">
      <c r="D4494" s="196"/>
    </row>
    <row r="4495" spans="4:4">
      <c r="D4495" s="196"/>
    </row>
    <row r="4496" spans="4:4">
      <c r="D4496" s="196"/>
    </row>
    <row r="4497" spans="4:4">
      <c r="D4497" s="196"/>
    </row>
    <row r="4498" spans="4:4">
      <c r="D4498" s="196"/>
    </row>
    <row r="4499" spans="4:4">
      <c r="D4499" s="196"/>
    </row>
    <row r="4500" spans="4:4">
      <c r="D4500" s="196"/>
    </row>
    <row r="4501" spans="4:4">
      <c r="D4501" s="196"/>
    </row>
    <row r="4502" spans="4:4">
      <c r="D4502" s="196"/>
    </row>
    <row r="4503" spans="4:4">
      <c r="D4503" s="196"/>
    </row>
    <row r="4504" spans="4:4">
      <c r="D4504" s="196"/>
    </row>
    <row r="4505" spans="4:4">
      <c r="D4505" s="196"/>
    </row>
    <row r="4506" spans="4:4">
      <c r="D4506" s="196"/>
    </row>
    <row r="4507" spans="4:4">
      <c r="D4507" s="196"/>
    </row>
    <row r="4508" spans="4:4">
      <c r="D4508" s="196"/>
    </row>
    <row r="4509" spans="4:4">
      <c r="D4509" s="196"/>
    </row>
    <row r="4510" spans="4:4">
      <c r="D4510" s="196"/>
    </row>
    <row r="4511" spans="4:4">
      <c r="D4511" s="196"/>
    </row>
    <row r="4512" spans="4:4">
      <c r="D4512" s="196"/>
    </row>
    <row r="4513" spans="4:4">
      <c r="D4513" s="196"/>
    </row>
    <row r="4514" spans="4:4">
      <c r="D4514" s="196"/>
    </row>
    <row r="4515" spans="4:4">
      <c r="D4515" s="196"/>
    </row>
    <row r="4516" spans="4:4">
      <c r="D4516" s="196"/>
    </row>
    <row r="4517" spans="4:4">
      <c r="D4517" s="196"/>
    </row>
    <row r="4518" spans="4:4">
      <c r="D4518" s="196"/>
    </row>
    <row r="4519" spans="4:4">
      <c r="D4519" s="196"/>
    </row>
    <row r="4520" spans="4:4">
      <c r="D4520" s="196"/>
    </row>
    <row r="4521" spans="4:4">
      <c r="D4521" s="196"/>
    </row>
    <row r="4522" spans="4:4">
      <c r="D4522" s="196"/>
    </row>
    <row r="4523" spans="4:4">
      <c r="D4523" s="196"/>
    </row>
    <row r="4524" spans="4:4">
      <c r="D4524" s="196"/>
    </row>
    <row r="4525" spans="4:4">
      <c r="D4525" s="196"/>
    </row>
    <row r="4526" spans="4:4">
      <c r="D4526" s="196"/>
    </row>
    <row r="4527" spans="4:4">
      <c r="D4527" s="196"/>
    </row>
    <row r="4528" spans="4:4">
      <c r="D4528" s="196"/>
    </row>
    <row r="4529" spans="4:4">
      <c r="D4529" s="196"/>
    </row>
    <row r="4530" spans="4:4">
      <c r="D4530" s="196"/>
    </row>
    <row r="4531" spans="4:4">
      <c r="D4531" s="196"/>
    </row>
    <row r="4532" spans="4:4">
      <c r="D4532" s="196"/>
    </row>
    <row r="4533" spans="4:4">
      <c r="D4533" s="196"/>
    </row>
    <row r="4534" spans="4:4">
      <c r="D4534" s="196"/>
    </row>
    <row r="4535" spans="4:4">
      <c r="D4535" s="196"/>
    </row>
    <row r="4536" spans="4:4">
      <c r="D4536" s="196"/>
    </row>
    <row r="4537" spans="4:4">
      <c r="D4537" s="196"/>
    </row>
    <row r="4538" spans="4:4">
      <c r="D4538" s="196"/>
    </row>
    <row r="4539" spans="4:4">
      <c r="D4539" s="196"/>
    </row>
    <row r="4540" spans="4:4">
      <c r="D4540" s="196"/>
    </row>
    <row r="4541" spans="4:4">
      <c r="D4541" s="196"/>
    </row>
    <row r="4542" spans="4:4">
      <c r="D4542" s="196"/>
    </row>
    <row r="4543" spans="4:4">
      <c r="D4543" s="196"/>
    </row>
    <row r="4544" spans="4:4">
      <c r="D4544" s="196"/>
    </row>
    <row r="4545" spans="4:4">
      <c r="D4545" s="196"/>
    </row>
    <row r="4546" spans="4:4">
      <c r="D4546" s="196"/>
    </row>
    <row r="4547" spans="4:4">
      <c r="D4547" s="196"/>
    </row>
    <row r="4548" spans="4:4">
      <c r="D4548" s="196"/>
    </row>
    <row r="4549" spans="4:4">
      <c r="D4549" s="196"/>
    </row>
    <row r="4550" spans="4:4">
      <c r="D4550" s="196"/>
    </row>
    <row r="4551" spans="4:4">
      <c r="D4551" s="196"/>
    </row>
    <row r="4552" spans="4:4">
      <c r="D4552" s="196"/>
    </row>
    <row r="4553" spans="4:4">
      <c r="D4553" s="196"/>
    </row>
    <row r="4554" spans="4:4">
      <c r="D4554" s="196"/>
    </row>
    <row r="4555" spans="4:4">
      <c r="D4555" s="196"/>
    </row>
    <row r="4556" spans="4:4">
      <c r="D4556" s="196"/>
    </row>
    <row r="4557" spans="4:4">
      <c r="D4557" s="196"/>
    </row>
    <row r="4558" spans="4:4">
      <c r="D4558" s="196"/>
    </row>
    <row r="4559" spans="4:4">
      <c r="D4559" s="196"/>
    </row>
    <row r="4560" spans="4:4">
      <c r="D4560" s="196"/>
    </row>
    <row r="4561" spans="4:4">
      <c r="D4561" s="196"/>
    </row>
    <row r="4562" spans="4:4">
      <c r="D4562" s="196"/>
    </row>
    <row r="4563" spans="4:4">
      <c r="D4563" s="196"/>
    </row>
    <row r="4564" spans="4:4">
      <c r="D4564" s="196"/>
    </row>
    <row r="4565" spans="4:4">
      <c r="D4565" s="196"/>
    </row>
    <row r="4566" spans="4:4">
      <c r="D4566" s="196"/>
    </row>
    <row r="4567" spans="4:4">
      <c r="D4567" s="196"/>
    </row>
    <row r="4568" spans="4:4">
      <c r="D4568" s="196"/>
    </row>
    <row r="4569" spans="4:4">
      <c r="D4569" s="196"/>
    </row>
    <row r="4570" spans="4:4">
      <c r="D4570" s="196"/>
    </row>
    <row r="4571" spans="4:4">
      <c r="D4571" s="196"/>
    </row>
    <row r="4572" spans="4:4">
      <c r="D4572" s="196"/>
    </row>
    <row r="4573" spans="4:4">
      <c r="D4573" s="196"/>
    </row>
    <row r="4574" spans="4:4">
      <c r="D4574" s="196"/>
    </row>
    <row r="4575" spans="4:4">
      <c r="D4575" s="196"/>
    </row>
    <row r="4576" spans="4:4">
      <c r="D4576" s="196"/>
    </row>
    <row r="4577" spans="4:4">
      <c r="D4577" s="196"/>
    </row>
    <row r="4578" spans="4:4">
      <c r="D4578" s="196"/>
    </row>
    <row r="4579" spans="4:4">
      <c r="D4579" s="196"/>
    </row>
    <row r="4580" spans="4:4">
      <c r="D4580" s="196"/>
    </row>
    <row r="4581" spans="4:4">
      <c r="D4581" s="196"/>
    </row>
    <row r="4582" spans="4:4">
      <c r="D4582" s="196"/>
    </row>
    <row r="4583" spans="4:4">
      <c r="D4583" s="196"/>
    </row>
    <row r="4584" spans="4:4">
      <c r="D4584" s="196"/>
    </row>
    <row r="4585" spans="4:4">
      <c r="D4585" s="196"/>
    </row>
    <row r="4586" spans="4:4">
      <c r="D4586" s="196"/>
    </row>
    <row r="4587" spans="4:4">
      <c r="D4587" s="196"/>
    </row>
    <row r="4588" spans="4:4">
      <c r="D4588" s="196"/>
    </row>
    <row r="4589" spans="4:4">
      <c r="D4589" s="196"/>
    </row>
    <row r="4590" spans="4:4">
      <c r="D4590" s="196"/>
    </row>
    <row r="4591" spans="4:4">
      <c r="D4591" s="196"/>
    </row>
    <row r="4592" spans="4:4">
      <c r="D4592" s="196"/>
    </row>
    <row r="4593" spans="4:4">
      <c r="D4593" s="196"/>
    </row>
    <row r="4594" spans="4:4">
      <c r="D4594" s="196"/>
    </row>
    <row r="4595" spans="4:4">
      <c r="D4595" s="196"/>
    </row>
    <row r="4596" spans="4:4">
      <c r="D4596" s="196"/>
    </row>
    <row r="4597" spans="4:4">
      <c r="D4597" s="196"/>
    </row>
    <row r="4598" spans="4:4">
      <c r="D4598" s="196"/>
    </row>
    <row r="4599" spans="4:4">
      <c r="D4599" s="196"/>
    </row>
    <row r="4600" spans="4:4">
      <c r="D4600" s="196"/>
    </row>
    <row r="4601" spans="4:4">
      <c r="D4601" s="196"/>
    </row>
    <row r="4602" spans="4:4">
      <c r="D4602" s="196"/>
    </row>
    <row r="4603" spans="4:4">
      <c r="D4603" s="196"/>
    </row>
    <row r="4604" spans="4:4">
      <c r="D4604" s="196"/>
    </row>
    <row r="4605" spans="4:4">
      <c r="D4605" s="196"/>
    </row>
    <row r="4606" spans="4:4">
      <c r="D4606" s="196"/>
    </row>
    <row r="4607" spans="4:4">
      <c r="D4607" s="196"/>
    </row>
    <row r="4608" spans="4:4">
      <c r="D4608" s="196"/>
    </row>
    <row r="4609" spans="4:4">
      <c r="D4609" s="196"/>
    </row>
    <row r="4610" spans="4:4">
      <c r="D4610" s="196"/>
    </row>
    <row r="4611" spans="4:4">
      <c r="D4611" s="196"/>
    </row>
    <row r="4612" spans="4:4">
      <c r="D4612" s="196"/>
    </row>
    <row r="4613" spans="4:4">
      <c r="D4613" s="196"/>
    </row>
    <row r="4614" spans="4:4">
      <c r="D4614" s="196"/>
    </row>
    <row r="4615" spans="4:4">
      <c r="D4615" s="196"/>
    </row>
    <row r="4616" spans="4:4">
      <c r="D4616" s="196"/>
    </row>
    <row r="4617" spans="4:4">
      <c r="D4617" s="196"/>
    </row>
    <row r="4618" spans="4:4">
      <c r="D4618" s="196"/>
    </row>
    <row r="4619" spans="4:4">
      <c r="D4619" s="196"/>
    </row>
    <row r="4620" spans="4:4">
      <c r="D4620" s="196"/>
    </row>
    <row r="4621" spans="4:4">
      <c r="D4621" s="196"/>
    </row>
    <row r="4622" spans="4:4">
      <c r="D4622" s="196"/>
    </row>
    <row r="4623" spans="4:4">
      <c r="D4623" s="196"/>
    </row>
    <row r="4624" spans="4:4">
      <c r="D4624" s="196"/>
    </row>
    <row r="4625" spans="4:4">
      <c r="D4625" s="196"/>
    </row>
    <row r="4626" spans="4:4">
      <c r="D4626" s="196"/>
    </row>
    <row r="4627" spans="4:4">
      <c r="D4627" s="196"/>
    </row>
    <row r="4628" spans="4:4">
      <c r="D4628" s="196"/>
    </row>
    <row r="4629" spans="4:4">
      <c r="D4629" s="196"/>
    </row>
    <row r="4630" spans="4:4">
      <c r="D4630" s="196"/>
    </row>
    <row r="4631" spans="4:4">
      <c r="D4631" s="196"/>
    </row>
    <row r="4632" spans="4:4">
      <c r="D4632" s="196"/>
    </row>
    <row r="4633" spans="4:4">
      <c r="D4633" s="196"/>
    </row>
    <row r="4634" spans="4:4">
      <c r="D4634" s="196"/>
    </row>
    <row r="4635" spans="4:4">
      <c r="D4635" s="196"/>
    </row>
    <row r="4636" spans="4:4">
      <c r="D4636" s="196"/>
    </row>
    <row r="4637" spans="4:4">
      <c r="D4637" s="196"/>
    </row>
    <row r="4638" spans="4:4">
      <c r="D4638" s="196"/>
    </row>
    <row r="4639" spans="4:4">
      <c r="D4639" s="196"/>
    </row>
    <row r="4640" spans="4:4">
      <c r="D4640" s="196"/>
    </row>
    <row r="4641" spans="4:4">
      <c r="D4641" s="196"/>
    </row>
    <row r="4642" spans="4:4">
      <c r="D4642" s="196"/>
    </row>
    <row r="4643" spans="4:4">
      <c r="D4643" s="196"/>
    </row>
    <row r="4644" spans="4:4">
      <c r="D4644" s="196"/>
    </row>
    <row r="4645" spans="4:4">
      <c r="D4645" s="196"/>
    </row>
    <row r="4646" spans="4:4">
      <c r="D4646" s="196"/>
    </row>
    <row r="4647" spans="4:4">
      <c r="D4647" s="196"/>
    </row>
    <row r="4648" spans="4:4">
      <c r="D4648" s="196"/>
    </row>
    <row r="4649" spans="4:4">
      <c r="D4649" s="196"/>
    </row>
    <row r="4650" spans="4:4">
      <c r="D4650" s="196"/>
    </row>
    <row r="4651" spans="4:4">
      <c r="D4651" s="196"/>
    </row>
    <row r="4652" spans="4:4">
      <c r="D4652" s="196"/>
    </row>
    <row r="4653" spans="4:4">
      <c r="D4653" s="196"/>
    </row>
    <row r="4654" spans="4:4">
      <c r="D4654" s="196"/>
    </row>
    <row r="4655" spans="4:4">
      <c r="D4655" s="196"/>
    </row>
    <row r="4656" spans="4:4">
      <c r="D4656" s="196"/>
    </row>
    <row r="4657" spans="4:4">
      <c r="D4657" s="196"/>
    </row>
    <row r="4658" spans="4:4">
      <c r="D4658" s="196"/>
    </row>
    <row r="4659" spans="4:4">
      <c r="D4659" s="196"/>
    </row>
    <row r="4660" spans="4:4">
      <c r="D4660" s="196"/>
    </row>
    <row r="4661" spans="4:4">
      <c r="D4661" s="196"/>
    </row>
    <row r="4662" spans="4:4">
      <c r="D4662" s="196"/>
    </row>
    <row r="4663" spans="4:4">
      <c r="D4663" s="196"/>
    </row>
    <row r="4664" spans="4:4">
      <c r="D4664" s="196"/>
    </row>
    <row r="4665" spans="4:4">
      <c r="D4665" s="196"/>
    </row>
    <row r="4666" spans="4:4">
      <c r="D4666" s="196"/>
    </row>
    <row r="4667" spans="4:4">
      <c r="D4667" s="196"/>
    </row>
    <row r="4668" spans="4:4">
      <c r="D4668" s="196"/>
    </row>
    <row r="4669" spans="4:4">
      <c r="D4669" s="196"/>
    </row>
    <row r="4670" spans="4:4">
      <c r="D4670" s="196"/>
    </row>
    <row r="4671" spans="4:4">
      <c r="D4671" s="196"/>
    </row>
    <row r="4672" spans="4:4">
      <c r="D4672" s="196"/>
    </row>
    <row r="4673" spans="4:4">
      <c r="D4673" s="196"/>
    </row>
    <row r="4674" spans="4:4">
      <c r="D4674" s="196"/>
    </row>
    <row r="4675" spans="4:4">
      <c r="D4675" s="196"/>
    </row>
    <row r="4676" spans="4:4">
      <c r="D4676" s="196"/>
    </row>
    <row r="4677" spans="4:4">
      <c r="D4677" s="196"/>
    </row>
    <row r="4678" spans="4:4">
      <c r="D4678" s="196"/>
    </row>
    <row r="4679" spans="4:4">
      <c r="D4679" s="196"/>
    </row>
    <row r="4680" spans="4:4">
      <c r="D4680" s="196"/>
    </row>
    <row r="4681" spans="4:4">
      <c r="D4681" s="196"/>
    </row>
    <row r="4682" spans="4:4">
      <c r="D4682" s="196"/>
    </row>
    <row r="4683" spans="4:4">
      <c r="D4683" s="196"/>
    </row>
    <row r="4684" spans="4:4">
      <c r="D4684" s="196"/>
    </row>
    <row r="4685" spans="4:4">
      <c r="D4685" s="196"/>
    </row>
    <row r="4686" spans="4:4">
      <c r="D4686" s="196"/>
    </row>
    <row r="4687" spans="4:4">
      <c r="D4687" s="196"/>
    </row>
    <row r="4688" spans="4:4">
      <c r="D4688" s="196"/>
    </row>
    <row r="4689" spans="4:4">
      <c r="D4689" s="196"/>
    </row>
    <row r="4690" spans="4:4">
      <c r="D4690" s="196"/>
    </row>
    <row r="4691" spans="4:4">
      <c r="D4691" s="196"/>
    </row>
    <row r="4692" spans="4:4">
      <c r="D4692" s="196"/>
    </row>
    <row r="4693" spans="4:4">
      <c r="D4693" s="196"/>
    </row>
    <row r="4694" spans="4:4">
      <c r="D4694" s="196"/>
    </row>
    <row r="4695" spans="4:4">
      <c r="D4695" s="196"/>
    </row>
    <row r="4696" spans="4:4">
      <c r="D4696" s="196"/>
    </row>
    <row r="4697" spans="4:4">
      <c r="D4697" s="196"/>
    </row>
    <row r="4698" spans="4:4">
      <c r="D4698" s="196"/>
    </row>
    <row r="4699" spans="4:4">
      <c r="D4699" s="196"/>
    </row>
    <row r="4700" spans="4:4">
      <c r="D4700" s="196"/>
    </row>
    <row r="4701" spans="4:4">
      <c r="D4701" s="196"/>
    </row>
    <row r="4702" spans="4:4">
      <c r="D4702" s="196"/>
    </row>
    <row r="4703" spans="4:4">
      <c r="D4703" s="196"/>
    </row>
    <row r="4704" spans="4:4">
      <c r="D4704" s="196"/>
    </row>
    <row r="4705" spans="4:4">
      <c r="D4705" s="196"/>
    </row>
    <row r="4706" spans="4:4">
      <c r="D4706" s="196"/>
    </row>
    <row r="4707" spans="4:4">
      <c r="D4707" s="196"/>
    </row>
    <row r="4708" spans="4:4">
      <c r="D4708" s="196"/>
    </row>
    <row r="4709" spans="4:4">
      <c r="D4709" s="196"/>
    </row>
    <row r="4710" spans="4:4">
      <c r="D4710" s="196"/>
    </row>
    <row r="4711" spans="4:4">
      <c r="D4711" s="196"/>
    </row>
    <row r="4712" spans="4:4">
      <c r="D4712" s="196"/>
    </row>
    <row r="4713" spans="4:4">
      <c r="D4713" s="196"/>
    </row>
    <row r="4714" spans="4:4">
      <c r="D4714" s="196"/>
    </row>
    <row r="4715" spans="4:4">
      <c r="D4715" s="196"/>
    </row>
    <row r="4716" spans="4:4">
      <c r="D4716" s="196"/>
    </row>
    <row r="4717" spans="4:4">
      <c r="D4717" s="196"/>
    </row>
    <row r="4718" spans="4:4">
      <c r="D4718" s="196"/>
    </row>
    <row r="4719" spans="4:4">
      <c r="D4719" s="196"/>
    </row>
    <row r="4720" spans="4:4">
      <c r="D4720" s="196"/>
    </row>
    <row r="4721" spans="4:4">
      <c r="D4721" s="196"/>
    </row>
    <row r="4722" spans="4:4">
      <c r="D4722" s="196"/>
    </row>
    <row r="4723" spans="4:4">
      <c r="D4723" s="196"/>
    </row>
    <row r="4724" spans="4:4">
      <c r="D4724" s="196"/>
    </row>
    <row r="4725" spans="4:4">
      <c r="D4725" s="196"/>
    </row>
    <row r="4726" spans="4:4">
      <c r="D4726" s="196"/>
    </row>
    <row r="4727" spans="4:4">
      <c r="D4727" s="196"/>
    </row>
    <row r="4728" spans="4:4">
      <c r="D4728" s="196"/>
    </row>
    <row r="4729" spans="4:4">
      <c r="D4729" s="196"/>
    </row>
    <row r="4730" spans="4:4">
      <c r="D4730" s="196"/>
    </row>
    <row r="4731" spans="4:4">
      <c r="D4731" s="196"/>
    </row>
    <row r="4732" spans="4:4">
      <c r="D4732" s="196"/>
    </row>
    <row r="4733" spans="4:4">
      <c r="D4733" s="196"/>
    </row>
    <row r="4734" spans="4:4">
      <c r="D4734" s="196"/>
    </row>
    <row r="4735" spans="4:4">
      <c r="D4735" s="196"/>
    </row>
    <row r="4736" spans="4:4">
      <c r="D4736" s="196"/>
    </row>
    <row r="4737" spans="4:4">
      <c r="D4737" s="196"/>
    </row>
    <row r="4738" spans="4:4">
      <c r="D4738" s="196"/>
    </row>
    <row r="4739" spans="4:4">
      <c r="D4739" s="196"/>
    </row>
    <row r="4740" spans="4:4">
      <c r="D4740" s="196"/>
    </row>
    <row r="4741" spans="4:4">
      <c r="D4741" s="196"/>
    </row>
    <row r="4742" spans="4:4">
      <c r="D4742" s="196"/>
    </row>
    <row r="4743" spans="4:4">
      <c r="D4743" s="196"/>
    </row>
    <row r="4744" spans="4:4">
      <c r="D4744" s="196"/>
    </row>
    <row r="4745" spans="4:4">
      <c r="D4745" s="196"/>
    </row>
    <row r="4746" spans="4:4">
      <c r="D4746" s="196"/>
    </row>
    <row r="4747" spans="4:4">
      <c r="D4747" s="196"/>
    </row>
    <row r="4748" spans="4:4">
      <c r="D4748" s="196"/>
    </row>
    <row r="4749" spans="4:4">
      <c r="D4749" s="196"/>
    </row>
    <row r="4750" spans="4:4">
      <c r="D4750" s="196"/>
    </row>
    <row r="4751" spans="4:4">
      <c r="D4751" s="196"/>
    </row>
    <row r="4752" spans="4:4">
      <c r="D4752" s="196"/>
    </row>
    <row r="4753" spans="4:4">
      <c r="D4753" s="196"/>
    </row>
    <row r="4754" spans="4:4">
      <c r="D4754" s="196"/>
    </row>
    <row r="4755" spans="4:4">
      <c r="D4755" s="196"/>
    </row>
    <row r="4756" spans="4:4">
      <c r="D4756" s="196"/>
    </row>
    <row r="4757" spans="4:4">
      <c r="D4757" s="196"/>
    </row>
    <row r="4758" spans="4:4">
      <c r="D4758" s="196"/>
    </row>
    <row r="4759" spans="4:4">
      <c r="D4759" s="196"/>
    </row>
    <row r="4760" spans="4:4">
      <c r="D4760" s="196"/>
    </row>
    <row r="4761" spans="4:4">
      <c r="D4761" s="196"/>
    </row>
    <row r="4762" spans="4:4">
      <c r="D4762" s="196"/>
    </row>
    <row r="4763" spans="4:4">
      <c r="D4763" s="196"/>
    </row>
    <row r="4764" spans="4:4">
      <c r="D4764" s="196"/>
    </row>
    <row r="4765" spans="4:4">
      <c r="D4765" s="196"/>
    </row>
    <row r="4766" spans="4:4">
      <c r="D4766" s="196"/>
    </row>
    <row r="4767" spans="4:4">
      <c r="D4767" s="196"/>
    </row>
    <row r="4768" spans="4:4">
      <c r="D4768" s="196"/>
    </row>
    <row r="4769" spans="4:4">
      <c r="D4769" s="196"/>
    </row>
    <row r="4770" spans="4:4">
      <c r="D4770" s="196"/>
    </row>
    <row r="4771" spans="4:4">
      <c r="D4771" s="196"/>
    </row>
  </sheetData>
  <mergeCells count="7">
    <mergeCell ref="A72:K83"/>
    <mergeCell ref="A1:G1"/>
    <mergeCell ref="C2:K2"/>
    <mergeCell ref="C3:K3"/>
    <mergeCell ref="C4:K4"/>
    <mergeCell ref="A69:F69"/>
    <mergeCell ref="A71:C71"/>
  </mergeCells>
  <pageMargins left="0.7" right="0.7" top="0.78740157499999996" bottom="0.78740157499999996" header="0.3" footer="0.3"/>
  <pageSetup paperSize="9" orientation="landscape" verticalDpi="0" r:id="rId1"/>
  <rowBreaks count="1" manualBreakCount="1"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2"/>
  <sheetViews>
    <sheetView showGridLines="0" workbookViewId="0">
      <selection activeCell="I129" sqref="I12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0"/>
    </row>
    <row r="2" spans="1:46" s="1" customFormat="1" ht="36.9" customHeight="1">
      <c r="L2" s="257" t="s">
        <v>5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91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1:46" s="1" customFormat="1" ht="24.9" customHeight="1">
      <c r="B4" s="20"/>
      <c r="D4" s="21" t="s">
        <v>92</v>
      </c>
      <c r="L4" s="20"/>
      <c r="M4" s="91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92" t="str">
        <f>'Rekapitulace stavby'!K6</f>
        <v>Revitalizace vnitrobloku Tyršova</v>
      </c>
      <c r="F7" s="293"/>
      <c r="G7" s="293"/>
      <c r="H7" s="293"/>
      <c r="L7" s="20"/>
    </row>
    <row r="8" spans="1:46" s="2" customFormat="1" ht="12" customHeight="1">
      <c r="A8" s="29"/>
      <c r="B8" s="30"/>
      <c r="C8" s="29"/>
      <c r="D8" s="26" t="s">
        <v>93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69" t="s">
        <v>752</v>
      </c>
      <c r="F9" s="291"/>
      <c r="G9" s="291"/>
      <c r="H9" s="29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11. 6. 2024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24</v>
      </c>
      <c r="F15" s="29"/>
      <c r="G15" s="29"/>
      <c r="H15" s="29"/>
      <c r="I15" s="26" t="s">
        <v>25</v>
      </c>
      <c r="J15" s="24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85" t="str">
        <f>'Rekapitulace stavby'!E14</f>
        <v xml:space="preserve"> </v>
      </c>
      <c r="F18" s="285"/>
      <c r="G18" s="285"/>
      <c r="H18" s="285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28</v>
      </c>
      <c r="E20" s="29"/>
      <c r="F20" s="29"/>
      <c r="G20" s="29"/>
      <c r="H20" s="29"/>
      <c r="I20" s="26" t="s">
        <v>23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29</v>
      </c>
      <c r="F21" s="29"/>
      <c r="G21" s="29"/>
      <c r="H21" s="29"/>
      <c r="I21" s="26" t="s">
        <v>25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31</v>
      </c>
      <c r="E23" s="29"/>
      <c r="F23" s="29"/>
      <c r="G23" s="29"/>
      <c r="H23" s="29"/>
      <c r="I23" s="26" t="s">
        <v>23</v>
      </c>
      <c r="J23" s="24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32</v>
      </c>
      <c r="F24" s="29"/>
      <c r="G24" s="29"/>
      <c r="H24" s="29"/>
      <c r="I24" s="26" t="s">
        <v>25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87" t="s">
        <v>1</v>
      </c>
      <c r="F27" s="287"/>
      <c r="G27" s="287"/>
      <c r="H27" s="28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34</v>
      </c>
      <c r="E30" s="29"/>
      <c r="F30" s="29"/>
      <c r="G30" s="29"/>
      <c r="H30" s="29"/>
      <c r="I30" s="29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6" t="s">
        <v>38</v>
      </c>
      <c r="E33" s="26" t="s">
        <v>39</v>
      </c>
      <c r="F33" s="97">
        <f>ROUND((SUM(BE118:BE121)),  2)</f>
        <v>0</v>
      </c>
      <c r="G33" s="29"/>
      <c r="H33" s="29"/>
      <c r="I33" s="98">
        <v>0.21</v>
      </c>
      <c r="J33" s="97">
        <f>ROUND(((SUM(BE118:BE121))*I33),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26" t="s">
        <v>40</v>
      </c>
      <c r="F34" s="97">
        <f>ROUND((SUM(BF118:BF121)),  2)</f>
        <v>0</v>
      </c>
      <c r="G34" s="29"/>
      <c r="H34" s="29"/>
      <c r="I34" s="98">
        <v>0.12</v>
      </c>
      <c r="J34" s="97">
        <f>ROUND(((SUM(BF118:BF121))*I34),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6" t="s">
        <v>41</v>
      </c>
      <c r="F35" s="97">
        <f>ROUND((SUM(BG118:BG121)),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6" t="s">
        <v>42</v>
      </c>
      <c r="F36" s="97">
        <f>ROUND((SUM(BH118:BH121)),  2)</f>
        <v>0</v>
      </c>
      <c r="G36" s="29"/>
      <c r="H36" s="29"/>
      <c r="I36" s="98">
        <v>0.12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26" t="s">
        <v>43</v>
      </c>
      <c r="F37" s="97">
        <f>ROUND((SUM(BI118:BI121)),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44</v>
      </c>
      <c r="E39" s="57"/>
      <c r="F39" s="57"/>
      <c r="G39" s="101" t="s">
        <v>45</v>
      </c>
      <c r="H39" s="102" t="s">
        <v>46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29"/>
      <c r="B61" s="30"/>
      <c r="C61" s="29"/>
      <c r="D61" s="42" t="s">
        <v>49</v>
      </c>
      <c r="E61" s="32"/>
      <c r="F61" s="105" t="s">
        <v>50</v>
      </c>
      <c r="G61" s="42" t="s">
        <v>49</v>
      </c>
      <c r="H61" s="32"/>
      <c r="I61" s="32"/>
      <c r="J61" s="106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29"/>
      <c r="B76" s="30"/>
      <c r="C76" s="29"/>
      <c r="D76" s="42" t="s">
        <v>49</v>
      </c>
      <c r="E76" s="32"/>
      <c r="F76" s="105" t="s">
        <v>50</v>
      </c>
      <c r="G76" s="42" t="s">
        <v>49</v>
      </c>
      <c r="H76" s="32"/>
      <c r="I76" s="32"/>
      <c r="J76" s="106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21" t="s">
        <v>95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92" t="str">
        <f>E7</f>
        <v>Revitalizace vnitrobloku Tyršova</v>
      </c>
      <c r="F85" s="293"/>
      <c r="G85" s="293"/>
      <c r="H85" s="29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93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69" t="str">
        <f>E9</f>
        <v>IO-02 - Areálový rozvod NN</v>
      </c>
      <c r="F87" s="291"/>
      <c r="G87" s="291"/>
      <c r="H87" s="29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Benešov</v>
      </c>
      <c r="G89" s="29"/>
      <c r="H89" s="29"/>
      <c r="I89" s="26" t="s">
        <v>20</v>
      </c>
      <c r="J89" s="52" t="str">
        <f>IF(J12="","",J12)</f>
        <v>11. 6. 2024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65" customHeight="1">
      <c r="A91" s="29"/>
      <c r="B91" s="30"/>
      <c r="C91" s="26" t="s">
        <v>22</v>
      </c>
      <c r="D91" s="29"/>
      <c r="E91" s="29"/>
      <c r="F91" s="24" t="str">
        <f>E15</f>
        <v>Město Benešov</v>
      </c>
      <c r="G91" s="29"/>
      <c r="H91" s="29"/>
      <c r="I91" s="26" t="s">
        <v>28</v>
      </c>
      <c r="J91" s="27" t="str">
        <f>E21</f>
        <v>Sportovní projekty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31</v>
      </c>
      <c r="J92" s="27" t="str">
        <f>E24</f>
        <v>F.Pecka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96</v>
      </c>
      <c r="D94" s="99"/>
      <c r="E94" s="99"/>
      <c r="F94" s="99"/>
      <c r="G94" s="99"/>
      <c r="H94" s="99"/>
      <c r="I94" s="99"/>
      <c r="J94" s="108" t="s">
        <v>97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customHeight="1">
      <c r="A96" s="29"/>
      <c r="B96" s="30"/>
      <c r="C96" s="109" t="s">
        <v>98</v>
      </c>
      <c r="D96" s="29"/>
      <c r="E96" s="29"/>
      <c r="F96" s="29"/>
      <c r="G96" s="29"/>
      <c r="H96" s="29"/>
      <c r="I96" s="29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99</v>
      </c>
    </row>
    <row r="97" spans="1:31" s="9" customFormat="1" ht="24.9" customHeight="1">
      <c r="B97" s="110"/>
      <c r="D97" s="111" t="s">
        <v>108</v>
      </c>
      <c r="E97" s="112"/>
      <c r="F97" s="112"/>
      <c r="G97" s="112"/>
      <c r="H97" s="112"/>
      <c r="I97" s="112"/>
      <c r="J97" s="113">
        <f>J119</f>
        <v>0</v>
      </c>
      <c r="L97" s="110"/>
    </row>
    <row r="98" spans="1:31" s="10" customFormat="1" ht="19.95" customHeight="1">
      <c r="B98" s="114"/>
      <c r="D98" s="115" t="s">
        <v>746</v>
      </c>
      <c r="E98" s="116"/>
      <c r="F98" s="116"/>
      <c r="G98" s="116"/>
      <c r="H98" s="116"/>
      <c r="I98" s="116"/>
      <c r="J98" s="117">
        <f>J120</f>
        <v>0</v>
      </c>
      <c r="L98" s="114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" customHeight="1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" customHeight="1">
      <c r="A105" s="29"/>
      <c r="B105" s="30"/>
      <c r="C105" s="21" t="s">
        <v>120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6" t="s">
        <v>14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92" t="str">
        <f>E7</f>
        <v>Revitalizace vnitrobloku Tyršova</v>
      </c>
      <c r="F108" s="293"/>
      <c r="G108" s="293"/>
      <c r="H108" s="293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6" t="s">
        <v>93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69" t="str">
        <f>E9</f>
        <v>IO-02 - Areálový rozvod NN</v>
      </c>
      <c r="F110" s="291"/>
      <c r="G110" s="291"/>
      <c r="H110" s="291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6" t="s">
        <v>18</v>
      </c>
      <c r="D112" s="29"/>
      <c r="E112" s="29"/>
      <c r="F112" s="24" t="str">
        <f>F12</f>
        <v>Benešov</v>
      </c>
      <c r="G112" s="29"/>
      <c r="H112" s="29"/>
      <c r="I112" s="26" t="s">
        <v>20</v>
      </c>
      <c r="J112" s="52" t="str">
        <f>IF(J12="","",J12)</f>
        <v>11. 6. 2024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25.65" customHeight="1">
      <c r="A114" s="29"/>
      <c r="B114" s="30"/>
      <c r="C114" s="26" t="s">
        <v>22</v>
      </c>
      <c r="D114" s="29"/>
      <c r="E114" s="29"/>
      <c r="F114" s="24" t="str">
        <f>E15</f>
        <v>Město Benešov</v>
      </c>
      <c r="G114" s="29"/>
      <c r="H114" s="29"/>
      <c r="I114" s="26" t="s">
        <v>28</v>
      </c>
      <c r="J114" s="27" t="str">
        <f>E21</f>
        <v>Sportovní projekty s.r.o.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15" customHeight="1">
      <c r="A115" s="29"/>
      <c r="B115" s="30"/>
      <c r="C115" s="26" t="s">
        <v>26</v>
      </c>
      <c r="D115" s="29"/>
      <c r="E115" s="29"/>
      <c r="F115" s="24" t="str">
        <f>IF(E18="","",E18)</f>
        <v xml:space="preserve"> </v>
      </c>
      <c r="G115" s="29"/>
      <c r="H115" s="29"/>
      <c r="I115" s="26" t="s">
        <v>31</v>
      </c>
      <c r="J115" s="27" t="str">
        <f>E24</f>
        <v>F.Pecka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18"/>
      <c r="B117" s="119"/>
      <c r="C117" s="120" t="s">
        <v>121</v>
      </c>
      <c r="D117" s="121" t="s">
        <v>59</v>
      </c>
      <c r="E117" s="121" t="s">
        <v>55</v>
      </c>
      <c r="F117" s="121" t="s">
        <v>56</v>
      </c>
      <c r="G117" s="121" t="s">
        <v>122</v>
      </c>
      <c r="H117" s="121" t="s">
        <v>123</v>
      </c>
      <c r="I117" s="121" t="s">
        <v>124</v>
      </c>
      <c r="J117" s="122" t="s">
        <v>97</v>
      </c>
      <c r="K117" s="123" t="s">
        <v>125</v>
      </c>
      <c r="L117" s="124"/>
      <c r="M117" s="59" t="s">
        <v>1</v>
      </c>
      <c r="N117" s="60" t="s">
        <v>38</v>
      </c>
      <c r="O117" s="60" t="s">
        <v>126</v>
      </c>
      <c r="P117" s="60" t="s">
        <v>127</v>
      </c>
      <c r="Q117" s="60" t="s">
        <v>128</v>
      </c>
      <c r="R117" s="60" t="s">
        <v>129</v>
      </c>
      <c r="S117" s="60" t="s">
        <v>130</v>
      </c>
      <c r="T117" s="61" t="s">
        <v>131</v>
      </c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</row>
    <row r="118" spans="1:65" s="2" customFormat="1" ht="22.8" customHeight="1">
      <c r="A118" s="29"/>
      <c r="B118" s="30"/>
      <c r="C118" s="66" t="s">
        <v>132</v>
      </c>
      <c r="D118" s="29"/>
      <c r="E118" s="29"/>
      <c r="F118" s="29"/>
      <c r="G118" s="29"/>
      <c r="H118" s="29"/>
      <c r="I118" s="29"/>
      <c r="J118" s="125">
        <f>BK118</f>
        <v>0</v>
      </c>
      <c r="K118" s="29"/>
      <c r="L118" s="30"/>
      <c r="M118" s="62"/>
      <c r="N118" s="53"/>
      <c r="O118" s="63"/>
      <c r="P118" s="126">
        <f>P119</f>
        <v>0</v>
      </c>
      <c r="Q118" s="63"/>
      <c r="R118" s="126">
        <f>R119</f>
        <v>0</v>
      </c>
      <c r="S118" s="63"/>
      <c r="T118" s="127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73</v>
      </c>
      <c r="AU118" s="17" t="s">
        <v>99</v>
      </c>
      <c r="BK118" s="128">
        <f>BK119</f>
        <v>0</v>
      </c>
    </row>
    <row r="119" spans="1:65" s="12" customFormat="1" ht="25.95" customHeight="1">
      <c r="B119" s="129"/>
      <c r="D119" s="130" t="s">
        <v>73</v>
      </c>
      <c r="E119" s="131" t="s">
        <v>566</v>
      </c>
      <c r="F119" s="131" t="s">
        <v>567</v>
      </c>
      <c r="J119" s="132">
        <f>BK119</f>
        <v>0</v>
      </c>
      <c r="L119" s="129"/>
      <c r="M119" s="133"/>
      <c r="N119" s="134"/>
      <c r="O119" s="134"/>
      <c r="P119" s="135">
        <f>P120</f>
        <v>0</v>
      </c>
      <c r="Q119" s="134"/>
      <c r="R119" s="135">
        <f>R120</f>
        <v>0</v>
      </c>
      <c r="S119" s="134"/>
      <c r="T119" s="136">
        <f>T120</f>
        <v>0</v>
      </c>
      <c r="AR119" s="130" t="s">
        <v>84</v>
      </c>
      <c r="AT119" s="137" t="s">
        <v>73</v>
      </c>
      <c r="AU119" s="137" t="s">
        <v>74</v>
      </c>
      <c r="AY119" s="130" t="s">
        <v>135</v>
      </c>
      <c r="BK119" s="138">
        <f>BK120</f>
        <v>0</v>
      </c>
    </row>
    <row r="120" spans="1:65" s="12" customFormat="1" ht="22.8" customHeight="1">
      <c r="B120" s="129"/>
      <c r="D120" s="130" t="s">
        <v>73</v>
      </c>
      <c r="E120" s="139" t="s">
        <v>747</v>
      </c>
      <c r="F120" s="139" t="s">
        <v>748</v>
      </c>
      <c r="J120" s="140">
        <f>BK120</f>
        <v>0</v>
      </c>
      <c r="L120" s="129"/>
      <c r="M120" s="133"/>
      <c r="N120" s="134"/>
      <c r="O120" s="134"/>
      <c r="P120" s="135">
        <f>P121</f>
        <v>0</v>
      </c>
      <c r="Q120" s="134"/>
      <c r="R120" s="135">
        <f>R121</f>
        <v>0</v>
      </c>
      <c r="S120" s="134"/>
      <c r="T120" s="136">
        <f>T121</f>
        <v>0</v>
      </c>
      <c r="AR120" s="130" t="s">
        <v>84</v>
      </c>
      <c r="AT120" s="137" t="s">
        <v>73</v>
      </c>
      <c r="AU120" s="137" t="s">
        <v>82</v>
      </c>
      <c r="AY120" s="130" t="s">
        <v>135</v>
      </c>
      <c r="BK120" s="138">
        <f>BK121</f>
        <v>0</v>
      </c>
    </row>
    <row r="121" spans="1:65" s="2" customFormat="1" ht="16.5" customHeight="1">
      <c r="A121" s="29"/>
      <c r="B121" s="141"/>
      <c r="C121" s="142" t="s">
        <v>82</v>
      </c>
      <c r="D121" s="142" t="s">
        <v>137</v>
      </c>
      <c r="E121" s="143" t="s">
        <v>753</v>
      </c>
      <c r="F121" s="144" t="s">
        <v>754</v>
      </c>
      <c r="G121" s="145" t="s">
        <v>511</v>
      </c>
      <c r="H121" s="146">
        <v>1</v>
      </c>
      <c r="I121" s="147">
        <f>'IO-02'!G56</f>
        <v>0</v>
      </c>
      <c r="J121" s="147">
        <f>ROUND(I121*H121,2)</f>
        <v>0</v>
      </c>
      <c r="K121" s="148"/>
      <c r="L121" s="30"/>
      <c r="M121" s="186" t="s">
        <v>1</v>
      </c>
      <c r="N121" s="187" t="s">
        <v>39</v>
      </c>
      <c r="O121" s="188">
        <v>0</v>
      </c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3" t="s">
        <v>237</v>
      </c>
      <c r="AT121" s="153" t="s">
        <v>137</v>
      </c>
      <c r="AU121" s="153" t="s">
        <v>84</v>
      </c>
      <c r="AY121" s="17" t="s">
        <v>135</v>
      </c>
      <c r="BE121" s="154">
        <f>IF(N121="základní",J121,0)</f>
        <v>0</v>
      </c>
      <c r="BF121" s="154">
        <f>IF(N121="snížená",J121,0)</f>
        <v>0</v>
      </c>
      <c r="BG121" s="154">
        <f>IF(N121="zákl. přenesená",J121,0)</f>
        <v>0</v>
      </c>
      <c r="BH121" s="154">
        <f>IF(N121="sníž. přenesená",J121,0)</f>
        <v>0</v>
      </c>
      <c r="BI121" s="154">
        <f>IF(N121="nulová",J121,0)</f>
        <v>0</v>
      </c>
      <c r="BJ121" s="17" t="s">
        <v>82</v>
      </c>
      <c r="BK121" s="154">
        <f>ROUND(I121*H121,2)</f>
        <v>0</v>
      </c>
      <c r="BL121" s="17" t="s">
        <v>237</v>
      </c>
      <c r="BM121" s="153" t="s">
        <v>755</v>
      </c>
    </row>
    <row r="122" spans="1:65" s="2" customFormat="1" ht="6.9" customHeight="1">
      <c r="A122" s="29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0"/>
      <c r="M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X4758"/>
  <sheetViews>
    <sheetView workbookViewId="0">
      <selection activeCell="O18" sqref="O18"/>
    </sheetView>
  </sheetViews>
  <sheetFormatPr defaultRowHeight="10.199999999999999" outlineLevelRow="1"/>
  <cols>
    <col min="1" max="1" width="4.42578125" style="1" customWidth="1"/>
    <col min="2" max="2" width="16.140625" style="195" customWidth="1"/>
    <col min="3" max="3" width="49.28515625" style="195" customWidth="1"/>
    <col min="4" max="4" width="6.28515625" style="1" customWidth="1"/>
    <col min="5" max="5" width="13.5703125" style="1" customWidth="1"/>
    <col min="6" max="6" width="12.7109375" style="1" customWidth="1"/>
    <col min="7" max="7" width="16.28515625" style="1" customWidth="1"/>
    <col min="8" max="10" width="9.140625" style="1"/>
    <col min="11" max="11" width="15.42578125" style="1" bestFit="1" customWidth="1"/>
    <col min="12" max="12" width="6.28515625" style="1" hidden="1" customWidth="1"/>
    <col min="13" max="13" width="15.42578125" style="1" hidden="1" customWidth="1"/>
    <col min="14" max="14" width="17.5703125" style="190" hidden="1" customWidth="1"/>
    <col min="15" max="15" width="47.140625" style="1" customWidth="1"/>
    <col min="16" max="18" width="9.140625" style="1"/>
    <col min="19" max="19" width="0" style="1" hidden="1" customWidth="1"/>
    <col min="20" max="20" width="9.140625" style="1"/>
    <col min="21" max="31" width="0" style="1" hidden="1" customWidth="1"/>
    <col min="32" max="16384" width="9.140625" style="1"/>
  </cols>
  <sheetData>
    <row r="1" spans="1:50" ht="15.75" customHeight="1">
      <c r="A1" s="296" t="s">
        <v>756</v>
      </c>
      <c r="B1" s="296"/>
      <c r="C1" s="296"/>
      <c r="D1" s="296"/>
      <c r="E1" s="296"/>
      <c r="F1" s="296"/>
      <c r="G1" s="296"/>
      <c r="W1" s="1" t="s">
        <v>757</v>
      </c>
    </row>
    <row r="2" spans="1:50" ht="24.9" customHeight="1">
      <c r="A2" s="191" t="s">
        <v>758</v>
      </c>
      <c r="B2" s="192" t="str">
        <f>[2]Stavba!CisloStavby</f>
        <v>0001</v>
      </c>
      <c r="C2" s="297" t="str">
        <f>[2]Stavba!E2</f>
        <v>AREÁL BENEŠOV</v>
      </c>
      <c r="D2" s="298"/>
      <c r="E2" s="298"/>
      <c r="F2" s="298"/>
      <c r="G2" s="298"/>
      <c r="H2" s="298"/>
      <c r="I2" s="298"/>
      <c r="J2" s="298"/>
      <c r="K2" s="299"/>
    </row>
    <row r="3" spans="1:50" ht="24.9" customHeight="1">
      <c r="A3" s="191" t="s">
        <v>759</v>
      </c>
      <c r="B3" s="192" t="str">
        <f>cisloobjektu</f>
        <v>24.007</v>
      </c>
      <c r="C3" s="297" t="str">
        <f>[2]Stavba!E3</f>
        <v>IO-02 AREÁLOVÝ ROZVOD NN</v>
      </c>
      <c r="D3" s="298"/>
      <c r="E3" s="298"/>
      <c r="F3" s="298"/>
      <c r="G3" s="298"/>
      <c r="H3" s="298"/>
      <c r="I3" s="298"/>
      <c r="J3" s="298"/>
      <c r="K3" s="299"/>
    </row>
    <row r="4" spans="1:50" ht="24.9" customHeight="1">
      <c r="A4" s="193" t="s">
        <v>760</v>
      </c>
      <c r="B4" s="194" t="str">
        <f>CisloStavebnihoRozpoctu</f>
        <v>01</v>
      </c>
      <c r="C4" s="300" t="str">
        <f>[2]Stavba!E4</f>
        <v>projektový rozpočet</v>
      </c>
      <c r="D4" s="301"/>
      <c r="E4" s="301"/>
      <c r="F4" s="301"/>
      <c r="G4" s="301"/>
      <c r="H4" s="301"/>
      <c r="I4" s="301"/>
      <c r="J4" s="301"/>
      <c r="K4" s="302"/>
    </row>
    <row r="5" spans="1:50">
      <c r="D5" s="196"/>
    </row>
    <row r="6" spans="1:50" ht="20.399999999999999">
      <c r="A6" s="197" t="s">
        <v>761</v>
      </c>
      <c r="B6" s="198" t="s">
        <v>762</v>
      </c>
      <c r="C6" s="198" t="s">
        <v>763</v>
      </c>
      <c r="D6" s="199" t="s">
        <v>122</v>
      </c>
      <c r="E6" s="197" t="s">
        <v>123</v>
      </c>
      <c r="F6" s="200" t="s">
        <v>764</v>
      </c>
      <c r="G6" s="197" t="s">
        <v>765</v>
      </c>
      <c r="H6" s="201" t="s">
        <v>766</v>
      </c>
      <c r="I6" s="201" t="s">
        <v>767</v>
      </c>
      <c r="J6" s="201" t="s">
        <v>768</v>
      </c>
      <c r="K6" s="201" t="s">
        <v>769</v>
      </c>
      <c r="L6" s="201" t="s">
        <v>38</v>
      </c>
      <c r="M6" s="201" t="s">
        <v>44</v>
      </c>
      <c r="N6" s="201" t="s">
        <v>770</v>
      </c>
    </row>
    <row r="7" spans="1:50" hidden="1">
      <c r="A7" s="202"/>
      <c r="B7" s="203"/>
      <c r="C7" s="203"/>
      <c r="D7" s="204"/>
      <c r="E7" s="205"/>
      <c r="F7" s="206"/>
      <c r="G7" s="206"/>
      <c r="H7" s="206"/>
      <c r="I7" s="206"/>
      <c r="J7" s="206"/>
      <c r="K7" s="206"/>
      <c r="L7" s="206"/>
      <c r="M7" s="206"/>
      <c r="N7" s="207"/>
    </row>
    <row r="8" spans="1:50" ht="13.2">
      <c r="A8" s="208" t="s">
        <v>771</v>
      </c>
      <c r="B8" s="209" t="s">
        <v>772</v>
      </c>
      <c r="C8" s="210" t="s">
        <v>710</v>
      </c>
      <c r="D8" s="211"/>
      <c r="E8" s="212"/>
      <c r="F8" s="213"/>
      <c r="G8" s="213">
        <f>SUMIF(W9:W27,"&lt;&gt;NOR",G9:G27)</f>
        <v>0</v>
      </c>
      <c r="H8" s="213"/>
      <c r="I8" s="213">
        <f>SUM(I9:I27)</f>
        <v>0</v>
      </c>
      <c r="J8" s="213"/>
      <c r="K8" s="214">
        <f>SUM(K9:K27)</f>
        <v>0</v>
      </c>
      <c r="L8" s="215"/>
      <c r="M8" s="215">
        <f>SUM(M9:M27)</f>
        <v>0</v>
      </c>
      <c r="N8" s="216"/>
      <c r="W8" s="1" t="s">
        <v>773</v>
      </c>
    </row>
    <row r="9" spans="1:50" outlineLevel="1">
      <c r="A9" s="239">
        <v>1</v>
      </c>
      <c r="B9" s="228"/>
      <c r="C9" s="229" t="s">
        <v>870</v>
      </c>
      <c r="D9" s="230" t="s">
        <v>342</v>
      </c>
      <c r="E9" s="231">
        <v>3</v>
      </c>
      <c r="F9" s="232">
        <f t="shared" ref="F9:F27" si="0">H9+J9</f>
        <v>0</v>
      </c>
      <c r="G9" s="232">
        <f t="shared" ref="G9:G27" si="1">ROUND(E9*F9,2)</f>
        <v>0</v>
      </c>
      <c r="H9" s="233"/>
      <c r="I9" s="232">
        <f t="shared" ref="I9:I27" si="2">ROUND(E9*H9,2)</f>
        <v>0</v>
      </c>
      <c r="J9" s="233"/>
      <c r="K9" s="234">
        <f t="shared" ref="K9:K27" si="3">ROUND(E9*J9,2)</f>
        <v>0</v>
      </c>
      <c r="L9" s="235">
        <v>21</v>
      </c>
      <c r="M9" s="235">
        <f t="shared" ref="M9:M27" si="4">G9*(1+L9/100)</f>
        <v>0</v>
      </c>
      <c r="N9" s="236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</row>
    <row r="10" spans="1:50" ht="30.6" outlineLevel="1">
      <c r="A10" s="239">
        <v>2</v>
      </c>
      <c r="B10" s="228"/>
      <c r="C10" s="229" t="s">
        <v>871</v>
      </c>
      <c r="D10" s="230" t="s">
        <v>511</v>
      </c>
      <c r="E10" s="231">
        <v>3</v>
      </c>
      <c r="F10" s="232">
        <f t="shared" si="0"/>
        <v>0</v>
      </c>
      <c r="G10" s="232">
        <f t="shared" si="1"/>
        <v>0</v>
      </c>
      <c r="H10" s="233"/>
      <c r="I10" s="232">
        <f t="shared" si="2"/>
        <v>0</v>
      </c>
      <c r="J10" s="233"/>
      <c r="K10" s="234">
        <f t="shared" si="3"/>
        <v>0</v>
      </c>
      <c r="L10" s="235">
        <v>21</v>
      </c>
      <c r="M10" s="235">
        <f t="shared" si="4"/>
        <v>0</v>
      </c>
      <c r="N10" s="236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</row>
    <row r="11" spans="1:50" outlineLevel="1">
      <c r="A11" s="239">
        <v>3</v>
      </c>
      <c r="B11" s="228"/>
      <c r="C11" s="229" t="s">
        <v>872</v>
      </c>
      <c r="D11" s="230" t="s">
        <v>511</v>
      </c>
      <c r="E11" s="231">
        <v>3</v>
      </c>
      <c r="F11" s="232">
        <f t="shared" si="0"/>
        <v>0</v>
      </c>
      <c r="G11" s="232">
        <f t="shared" si="1"/>
        <v>0</v>
      </c>
      <c r="H11" s="233"/>
      <c r="I11" s="232">
        <f t="shared" si="2"/>
        <v>0</v>
      </c>
      <c r="J11" s="233"/>
      <c r="K11" s="234">
        <f t="shared" si="3"/>
        <v>0</v>
      </c>
      <c r="L11" s="235">
        <v>21</v>
      </c>
      <c r="M11" s="235">
        <f t="shared" si="4"/>
        <v>0</v>
      </c>
      <c r="N11" s="236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</row>
    <row r="12" spans="1:50" outlineLevel="1">
      <c r="A12" s="239">
        <v>4</v>
      </c>
      <c r="B12" s="228"/>
      <c r="C12" s="229" t="s">
        <v>873</v>
      </c>
      <c r="D12" s="230" t="s">
        <v>511</v>
      </c>
      <c r="E12" s="231">
        <v>3</v>
      </c>
      <c r="F12" s="232">
        <f t="shared" si="0"/>
        <v>0</v>
      </c>
      <c r="G12" s="232">
        <f t="shared" si="1"/>
        <v>0</v>
      </c>
      <c r="H12" s="233"/>
      <c r="I12" s="232">
        <f t="shared" si="2"/>
        <v>0</v>
      </c>
      <c r="J12" s="233"/>
      <c r="K12" s="234">
        <f t="shared" si="3"/>
        <v>0</v>
      </c>
      <c r="L12" s="235">
        <v>21</v>
      </c>
      <c r="M12" s="235">
        <f t="shared" si="4"/>
        <v>0</v>
      </c>
      <c r="N12" s="236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</row>
    <row r="13" spans="1:50" outlineLevel="1">
      <c r="A13" s="239">
        <v>5</v>
      </c>
      <c r="B13" s="228"/>
      <c r="C13" s="229" t="s">
        <v>874</v>
      </c>
      <c r="D13" s="230" t="s">
        <v>511</v>
      </c>
      <c r="E13" s="231">
        <v>3</v>
      </c>
      <c r="F13" s="232">
        <f t="shared" si="0"/>
        <v>0</v>
      </c>
      <c r="G13" s="232">
        <f t="shared" si="1"/>
        <v>0</v>
      </c>
      <c r="H13" s="233"/>
      <c r="I13" s="232">
        <f t="shared" si="2"/>
        <v>0</v>
      </c>
      <c r="J13" s="233"/>
      <c r="K13" s="234">
        <f t="shared" si="3"/>
        <v>0</v>
      </c>
      <c r="L13" s="235">
        <v>21</v>
      </c>
      <c r="M13" s="235">
        <f t="shared" si="4"/>
        <v>0</v>
      </c>
      <c r="N13" s="236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</row>
    <row r="14" spans="1:50" outlineLevel="1">
      <c r="A14" s="239">
        <v>6</v>
      </c>
      <c r="B14" s="228"/>
      <c r="C14" s="229" t="s">
        <v>875</v>
      </c>
      <c r="D14" s="230" t="s">
        <v>511</v>
      </c>
      <c r="E14" s="231">
        <v>3</v>
      </c>
      <c r="F14" s="232">
        <f t="shared" si="0"/>
        <v>0</v>
      </c>
      <c r="G14" s="232">
        <f t="shared" si="1"/>
        <v>0</v>
      </c>
      <c r="H14" s="233"/>
      <c r="I14" s="232">
        <f t="shared" si="2"/>
        <v>0</v>
      </c>
      <c r="J14" s="233"/>
      <c r="K14" s="234">
        <f t="shared" si="3"/>
        <v>0</v>
      </c>
      <c r="L14" s="235">
        <v>21</v>
      </c>
      <c r="M14" s="235">
        <f t="shared" si="4"/>
        <v>0</v>
      </c>
      <c r="N14" s="236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</row>
    <row r="15" spans="1:50" outlineLevel="1">
      <c r="A15" s="239">
        <v>7</v>
      </c>
      <c r="B15" s="228"/>
      <c r="C15" s="229" t="s">
        <v>876</v>
      </c>
      <c r="D15" s="230" t="s">
        <v>342</v>
      </c>
      <c r="E15" s="231">
        <v>3</v>
      </c>
      <c r="F15" s="232">
        <f t="shared" si="0"/>
        <v>0</v>
      </c>
      <c r="G15" s="232">
        <f t="shared" si="1"/>
        <v>0</v>
      </c>
      <c r="H15" s="233"/>
      <c r="I15" s="232">
        <f t="shared" si="2"/>
        <v>0</v>
      </c>
      <c r="J15" s="233"/>
      <c r="K15" s="234">
        <f t="shared" si="3"/>
        <v>0</v>
      </c>
      <c r="L15" s="235">
        <v>21</v>
      </c>
      <c r="M15" s="235">
        <f t="shared" si="4"/>
        <v>0</v>
      </c>
      <c r="N15" s="236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</row>
    <row r="16" spans="1:50" outlineLevel="1">
      <c r="A16" s="239">
        <v>8</v>
      </c>
      <c r="B16" s="228"/>
      <c r="C16" s="229" t="s">
        <v>877</v>
      </c>
      <c r="D16" s="230" t="s">
        <v>511</v>
      </c>
      <c r="E16" s="231">
        <v>3</v>
      </c>
      <c r="F16" s="232">
        <f t="shared" si="0"/>
        <v>0</v>
      </c>
      <c r="G16" s="232">
        <f t="shared" si="1"/>
        <v>0</v>
      </c>
      <c r="H16" s="233"/>
      <c r="I16" s="232">
        <f t="shared" si="2"/>
        <v>0</v>
      </c>
      <c r="J16" s="233"/>
      <c r="K16" s="234">
        <f t="shared" si="3"/>
        <v>0</v>
      </c>
      <c r="L16" s="235">
        <v>21</v>
      </c>
      <c r="M16" s="235">
        <f t="shared" si="4"/>
        <v>0</v>
      </c>
      <c r="N16" s="236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</row>
    <row r="17" spans="1:50" outlineLevel="1">
      <c r="A17" s="239">
        <v>9</v>
      </c>
      <c r="B17" s="228"/>
      <c r="C17" s="229" t="s">
        <v>783</v>
      </c>
      <c r="D17" s="230" t="s">
        <v>511</v>
      </c>
      <c r="E17" s="231">
        <v>1</v>
      </c>
      <c r="F17" s="232">
        <f t="shared" si="0"/>
        <v>0</v>
      </c>
      <c r="G17" s="232">
        <f t="shared" si="1"/>
        <v>0</v>
      </c>
      <c r="H17" s="233"/>
      <c r="I17" s="232">
        <f t="shared" si="2"/>
        <v>0</v>
      </c>
      <c r="J17" s="233"/>
      <c r="K17" s="234">
        <f t="shared" si="3"/>
        <v>0</v>
      </c>
      <c r="L17" s="235">
        <v>21</v>
      </c>
      <c r="M17" s="235">
        <f t="shared" si="4"/>
        <v>0</v>
      </c>
      <c r="N17" s="236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</row>
    <row r="18" spans="1:50" outlineLevel="1">
      <c r="A18" s="239">
        <v>10</v>
      </c>
      <c r="B18" s="228"/>
      <c r="C18" s="229" t="s">
        <v>878</v>
      </c>
      <c r="D18" s="230" t="s">
        <v>511</v>
      </c>
      <c r="E18" s="231">
        <v>1</v>
      </c>
      <c r="F18" s="232">
        <f t="shared" si="0"/>
        <v>0</v>
      </c>
      <c r="G18" s="232">
        <f t="shared" si="1"/>
        <v>0</v>
      </c>
      <c r="H18" s="233"/>
      <c r="I18" s="232">
        <f t="shared" si="2"/>
        <v>0</v>
      </c>
      <c r="J18" s="233"/>
      <c r="K18" s="234">
        <f t="shared" si="3"/>
        <v>0</v>
      </c>
      <c r="L18" s="235">
        <v>21</v>
      </c>
      <c r="M18" s="235">
        <f t="shared" si="4"/>
        <v>0</v>
      </c>
      <c r="N18" s="236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</row>
    <row r="19" spans="1:50" outlineLevel="1">
      <c r="A19" s="239">
        <v>11</v>
      </c>
      <c r="B19" s="228" t="s">
        <v>787</v>
      </c>
      <c r="C19" s="229" t="s">
        <v>786</v>
      </c>
      <c r="D19" s="230" t="s">
        <v>288</v>
      </c>
      <c r="E19" s="231">
        <v>18</v>
      </c>
      <c r="F19" s="232">
        <f t="shared" si="0"/>
        <v>0</v>
      </c>
      <c r="G19" s="232">
        <f t="shared" si="1"/>
        <v>0</v>
      </c>
      <c r="H19" s="233"/>
      <c r="I19" s="232">
        <f t="shared" si="2"/>
        <v>0</v>
      </c>
      <c r="J19" s="233"/>
      <c r="K19" s="234">
        <f t="shared" si="3"/>
        <v>0</v>
      </c>
      <c r="L19" s="235">
        <v>21</v>
      </c>
      <c r="M19" s="235">
        <f t="shared" si="4"/>
        <v>0</v>
      </c>
      <c r="N19" s="236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</row>
    <row r="20" spans="1:50" ht="20.399999999999999" outlineLevel="1">
      <c r="A20" s="239">
        <v>12</v>
      </c>
      <c r="B20" s="228"/>
      <c r="C20" s="229" t="s">
        <v>879</v>
      </c>
      <c r="D20" s="230" t="s">
        <v>165</v>
      </c>
      <c r="E20" s="231">
        <v>200</v>
      </c>
      <c r="F20" s="232">
        <f t="shared" si="0"/>
        <v>0</v>
      </c>
      <c r="G20" s="232">
        <f t="shared" si="1"/>
        <v>0</v>
      </c>
      <c r="H20" s="233"/>
      <c r="I20" s="232">
        <f t="shared" si="2"/>
        <v>0</v>
      </c>
      <c r="J20" s="233"/>
      <c r="K20" s="234">
        <f t="shared" si="3"/>
        <v>0</v>
      </c>
      <c r="L20" s="235">
        <v>21</v>
      </c>
      <c r="M20" s="235">
        <f t="shared" si="4"/>
        <v>0</v>
      </c>
      <c r="N20" s="236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</row>
    <row r="21" spans="1:50" ht="20.399999999999999" outlineLevel="1">
      <c r="A21" s="239">
        <v>13</v>
      </c>
      <c r="B21" s="228" t="s">
        <v>793</v>
      </c>
      <c r="C21" s="229" t="s">
        <v>794</v>
      </c>
      <c r="D21" s="230" t="s">
        <v>165</v>
      </c>
      <c r="E21" s="231">
        <v>200</v>
      </c>
      <c r="F21" s="232">
        <f t="shared" si="0"/>
        <v>0</v>
      </c>
      <c r="G21" s="232">
        <f t="shared" si="1"/>
        <v>0</v>
      </c>
      <c r="H21" s="233"/>
      <c r="I21" s="232">
        <f t="shared" si="2"/>
        <v>0</v>
      </c>
      <c r="J21" s="233"/>
      <c r="K21" s="234">
        <f t="shared" si="3"/>
        <v>0</v>
      </c>
      <c r="L21" s="235">
        <v>21</v>
      </c>
      <c r="M21" s="235">
        <f t="shared" si="4"/>
        <v>0</v>
      </c>
      <c r="N21" s="236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</row>
    <row r="22" spans="1:50" outlineLevel="1">
      <c r="A22" s="239">
        <v>14</v>
      </c>
      <c r="B22" s="228"/>
      <c r="C22" s="229" t="s">
        <v>880</v>
      </c>
      <c r="D22" s="230" t="s">
        <v>165</v>
      </c>
      <c r="E22" s="231">
        <v>3</v>
      </c>
      <c r="F22" s="232">
        <f t="shared" si="0"/>
        <v>0</v>
      </c>
      <c r="G22" s="232">
        <f t="shared" si="1"/>
        <v>0</v>
      </c>
      <c r="H22" s="233"/>
      <c r="I22" s="232">
        <f t="shared" si="2"/>
        <v>0</v>
      </c>
      <c r="J22" s="233"/>
      <c r="K22" s="234">
        <f t="shared" si="3"/>
        <v>0</v>
      </c>
      <c r="L22" s="235">
        <v>21</v>
      </c>
      <c r="M22" s="235">
        <f t="shared" si="4"/>
        <v>0</v>
      </c>
      <c r="N22" s="236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</row>
    <row r="23" spans="1:50" outlineLevel="1">
      <c r="A23" s="239">
        <v>15</v>
      </c>
      <c r="B23" s="228" t="s">
        <v>799</v>
      </c>
      <c r="C23" s="229" t="s">
        <v>800</v>
      </c>
      <c r="D23" s="230" t="s">
        <v>165</v>
      </c>
      <c r="E23" s="231">
        <v>40</v>
      </c>
      <c r="F23" s="232">
        <f t="shared" si="0"/>
        <v>0</v>
      </c>
      <c r="G23" s="232">
        <f t="shared" si="1"/>
        <v>0</v>
      </c>
      <c r="H23" s="233"/>
      <c r="I23" s="232">
        <f t="shared" si="2"/>
        <v>0</v>
      </c>
      <c r="J23" s="233"/>
      <c r="K23" s="234">
        <f t="shared" si="3"/>
        <v>0</v>
      </c>
      <c r="L23" s="235">
        <v>21</v>
      </c>
      <c r="M23" s="235">
        <f t="shared" si="4"/>
        <v>0</v>
      </c>
      <c r="N23" s="236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</row>
    <row r="24" spans="1:50" outlineLevel="1">
      <c r="A24" s="239">
        <v>16</v>
      </c>
      <c r="B24" s="228"/>
      <c r="C24" s="229" t="s">
        <v>801</v>
      </c>
      <c r="D24" s="230" t="s">
        <v>259</v>
      </c>
      <c r="E24" s="231">
        <v>25</v>
      </c>
      <c r="F24" s="232">
        <f t="shared" si="0"/>
        <v>0</v>
      </c>
      <c r="G24" s="232">
        <f t="shared" si="1"/>
        <v>0</v>
      </c>
      <c r="H24" s="233"/>
      <c r="I24" s="232">
        <f t="shared" si="2"/>
        <v>0</v>
      </c>
      <c r="J24" s="233"/>
      <c r="K24" s="234">
        <f t="shared" si="3"/>
        <v>0</v>
      </c>
      <c r="L24" s="235">
        <v>21</v>
      </c>
      <c r="M24" s="235">
        <f t="shared" si="4"/>
        <v>0</v>
      </c>
      <c r="N24" s="236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</row>
    <row r="25" spans="1:50" ht="20.399999999999999" outlineLevel="1">
      <c r="A25" s="239">
        <v>17</v>
      </c>
      <c r="B25" s="228" t="s">
        <v>802</v>
      </c>
      <c r="C25" s="229" t="s">
        <v>804</v>
      </c>
      <c r="D25" s="230" t="s">
        <v>288</v>
      </c>
      <c r="E25" s="231">
        <v>6</v>
      </c>
      <c r="F25" s="232">
        <f t="shared" si="0"/>
        <v>0</v>
      </c>
      <c r="G25" s="232">
        <f t="shared" si="1"/>
        <v>0</v>
      </c>
      <c r="H25" s="233"/>
      <c r="I25" s="232">
        <f t="shared" si="2"/>
        <v>0</v>
      </c>
      <c r="J25" s="233"/>
      <c r="K25" s="234">
        <f t="shared" si="3"/>
        <v>0</v>
      </c>
      <c r="L25" s="235">
        <v>21</v>
      </c>
      <c r="M25" s="235">
        <f t="shared" si="4"/>
        <v>0</v>
      </c>
      <c r="N25" s="236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</row>
    <row r="26" spans="1:50" ht="24.75" customHeight="1" outlineLevel="1">
      <c r="A26" s="239">
        <v>18</v>
      </c>
      <c r="B26" s="228" t="s">
        <v>805</v>
      </c>
      <c r="C26" s="229" t="s">
        <v>806</v>
      </c>
      <c r="D26" s="230" t="s">
        <v>288</v>
      </c>
      <c r="E26" s="231">
        <v>3</v>
      </c>
      <c r="F26" s="232">
        <f t="shared" si="0"/>
        <v>0</v>
      </c>
      <c r="G26" s="232">
        <f t="shared" si="1"/>
        <v>0</v>
      </c>
      <c r="H26" s="233"/>
      <c r="I26" s="232">
        <f t="shared" si="2"/>
        <v>0</v>
      </c>
      <c r="J26" s="233"/>
      <c r="K26" s="234">
        <f t="shared" si="3"/>
        <v>0</v>
      </c>
      <c r="L26" s="235">
        <v>21</v>
      </c>
      <c r="M26" s="235">
        <f t="shared" si="4"/>
        <v>0</v>
      </c>
      <c r="N26" s="236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</row>
    <row r="27" spans="1:50" outlineLevel="1">
      <c r="A27" s="239">
        <v>19</v>
      </c>
      <c r="B27" s="228"/>
      <c r="C27" s="229" t="s">
        <v>808</v>
      </c>
      <c r="D27" s="230" t="s">
        <v>809</v>
      </c>
      <c r="E27" s="231">
        <v>1</v>
      </c>
      <c r="F27" s="232">
        <f t="shared" si="0"/>
        <v>0</v>
      </c>
      <c r="G27" s="232">
        <f t="shared" si="1"/>
        <v>0</v>
      </c>
      <c r="H27" s="233"/>
      <c r="I27" s="232">
        <f t="shared" si="2"/>
        <v>0</v>
      </c>
      <c r="J27" s="233"/>
      <c r="K27" s="234">
        <f t="shared" si="3"/>
        <v>0</v>
      </c>
      <c r="L27" s="235">
        <v>21</v>
      </c>
      <c r="M27" s="235">
        <f t="shared" si="4"/>
        <v>0</v>
      </c>
      <c r="N27" s="236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</row>
    <row r="28" spans="1:50" ht="13.2">
      <c r="A28" s="208" t="s">
        <v>771</v>
      </c>
      <c r="B28" s="209" t="s">
        <v>810</v>
      </c>
      <c r="C28" s="210" t="s">
        <v>811</v>
      </c>
      <c r="D28" s="211"/>
      <c r="E28" s="238"/>
      <c r="F28" s="213"/>
      <c r="G28" s="213">
        <f>SUMIF(W29:W34,"&lt;&gt;NOR",G29:G34)</f>
        <v>0</v>
      </c>
      <c r="H28" s="213"/>
      <c r="I28" s="213">
        <f>SUM(I29:I34)</f>
        <v>0</v>
      </c>
      <c r="J28" s="213"/>
      <c r="K28" s="214">
        <f>SUM(K29:K34)</f>
        <v>0</v>
      </c>
      <c r="L28" s="215"/>
      <c r="M28" s="215">
        <f>SUM(M29:M34)</f>
        <v>0</v>
      </c>
      <c r="N28" s="216"/>
    </row>
    <row r="29" spans="1:50" outlineLevel="1">
      <c r="A29" s="239">
        <v>20</v>
      </c>
      <c r="B29" s="228" t="s">
        <v>814</v>
      </c>
      <c r="C29" s="229" t="s">
        <v>815</v>
      </c>
      <c r="D29" s="230" t="s">
        <v>288</v>
      </c>
      <c r="E29" s="231">
        <v>1</v>
      </c>
      <c r="F29" s="232">
        <f t="shared" ref="F29:F34" si="5">H29+J29</f>
        <v>0</v>
      </c>
      <c r="G29" s="232">
        <f t="shared" ref="G29:G34" si="6">ROUND(E29*F29,2)</f>
        <v>0</v>
      </c>
      <c r="H29" s="233"/>
      <c r="I29" s="232">
        <f t="shared" ref="I29:I34" si="7">ROUND(E29*H29,2)</f>
        <v>0</v>
      </c>
      <c r="J29" s="233"/>
      <c r="K29" s="234">
        <f t="shared" ref="K29:K34" si="8">ROUND(E29*J29,2)</f>
        <v>0</v>
      </c>
      <c r="L29" s="235">
        <v>21</v>
      </c>
      <c r="M29" s="235">
        <f t="shared" ref="M29:M34" si="9">G29*(1+L29/100)</f>
        <v>0</v>
      </c>
      <c r="N29" s="236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</row>
    <row r="30" spans="1:50" outlineLevel="1">
      <c r="A30" s="239">
        <v>21</v>
      </c>
      <c r="B30" s="228" t="s">
        <v>816</v>
      </c>
      <c r="C30" s="229" t="s">
        <v>817</v>
      </c>
      <c r="D30" s="230" t="s">
        <v>288</v>
      </c>
      <c r="E30" s="231">
        <v>1</v>
      </c>
      <c r="F30" s="232">
        <f t="shared" si="5"/>
        <v>0</v>
      </c>
      <c r="G30" s="232">
        <f t="shared" si="6"/>
        <v>0</v>
      </c>
      <c r="H30" s="233"/>
      <c r="I30" s="232">
        <f t="shared" si="7"/>
        <v>0</v>
      </c>
      <c r="J30" s="233"/>
      <c r="K30" s="234">
        <f t="shared" si="8"/>
        <v>0</v>
      </c>
      <c r="L30" s="235">
        <v>21</v>
      </c>
      <c r="M30" s="235">
        <f t="shared" si="9"/>
        <v>0</v>
      </c>
      <c r="N30" s="236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</row>
    <row r="31" spans="1:50" outlineLevel="1">
      <c r="A31" s="239">
        <v>22</v>
      </c>
      <c r="B31" s="228" t="s">
        <v>820</v>
      </c>
      <c r="C31" s="229" t="s">
        <v>821</v>
      </c>
      <c r="D31" s="230" t="s">
        <v>165</v>
      </c>
      <c r="E31" s="231">
        <v>180</v>
      </c>
      <c r="F31" s="232">
        <f t="shared" si="5"/>
        <v>0</v>
      </c>
      <c r="G31" s="232">
        <f t="shared" si="6"/>
        <v>0</v>
      </c>
      <c r="H31" s="233"/>
      <c r="I31" s="232">
        <f t="shared" si="7"/>
        <v>0</v>
      </c>
      <c r="J31" s="233"/>
      <c r="K31" s="234">
        <f t="shared" si="8"/>
        <v>0</v>
      </c>
      <c r="L31" s="235">
        <v>21</v>
      </c>
      <c r="M31" s="235">
        <f t="shared" si="9"/>
        <v>0</v>
      </c>
      <c r="N31" s="236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</row>
    <row r="32" spans="1:50" ht="20.399999999999999" outlineLevel="1">
      <c r="A32" s="239">
        <v>23</v>
      </c>
      <c r="B32" s="228" t="s">
        <v>822</v>
      </c>
      <c r="C32" s="229" t="s">
        <v>823</v>
      </c>
      <c r="D32" s="230" t="s">
        <v>165</v>
      </c>
      <c r="E32" s="231">
        <v>180</v>
      </c>
      <c r="F32" s="232">
        <f t="shared" si="5"/>
        <v>0</v>
      </c>
      <c r="G32" s="232">
        <f t="shared" si="6"/>
        <v>0</v>
      </c>
      <c r="H32" s="233"/>
      <c r="I32" s="232">
        <f t="shared" si="7"/>
        <v>0</v>
      </c>
      <c r="J32" s="233"/>
      <c r="K32" s="234">
        <f t="shared" si="8"/>
        <v>0</v>
      </c>
      <c r="L32" s="235">
        <v>21</v>
      </c>
      <c r="M32" s="235">
        <f t="shared" si="9"/>
        <v>0</v>
      </c>
      <c r="N32" s="236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</row>
    <row r="33" spans="1:50" ht="20.399999999999999" outlineLevel="1">
      <c r="A33" s="239">
        <v>24</v>
      </c>
      <c r="B33" s="228" t="s">
        <v>824</v>
      </c>
      <c r="C33" s="229" t="s">
        <v>825</v>
      </c>
      <c r="D33" s="230" t="s">
        <v>165</v>
      </c>
      <c r="E33" s="231">
        <v>180</v>
      </c>
      <c r="F33" s="232">
        <f t="shared" si="5"/>
        <v>0</v>
      </c>
      <c r="G33" s="232">
        <f t="shared" si="6"/>
        <v>0</v>
      </c>
      <c r="H33" s="233"/>
      <c r="I33" s="232">
        <f t="shared" si="7"/>
        <v>0</v>
      </c>
      <c r="J33" s="233"/>
      <c r="K33" s="234">
        <f t="shared" si="8"/>
        <v>0</v>
      </c>
      <c r="L33" s="235">
        <v>21</v>
      </c>
      <c r="M33" s="235">
        <f t="shared" si="9"/>
        <v>0</v>
      </c>
      <c r="N33" s="236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</row>
    <row r="34" spans="1:50" outlineLevel="1">
      <c r="A34" s="239">
        <v>25</v>
      </c>
      <c r="B34" s="228" t="s">
        <v>826</v>
      </c>
      <c r="C34" s="229" t="s">
        <v>827</v>
      </c>
      <c r="D34" s="230" t="s">
        <v>165</v>
      </c>
      <c r="E34" s="231">
        <v>180</v>
      </c>
      <c r="F34" s="232">
        <f t="shared" si="5"/>
        <v>0</v>
      </c>
      <c r="G34" s="232">
        <f t="shared" si="6"/>
        <v>0</v>
      </c>
      <c r="H34" s="233"/>
      <c r="I34" s="232">
        <f t="shared" si="7"/>
        <v>0</v>
      </c>
      <c r="J34" s="233"/>
      <c r="K34" s="234">
        <f t="shared" si="8"/>
        <v>0</v>
      </c>
      <c r="L34" s="235">
        <v>21</v>
      </c>
      <c r="M34" s="235">
        <f t="shared" si="9"/>
        <v>0</v>
      </c>
      <c r="N34" s="236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</row>
    <row r="35" spans="1:50" ht="13.2">
      <c r="A35" s="208" t="s">
        <v>771</v>
      </c>
      <c r="B35" s="209" t="s">
        <v>832</v>
      </c>
      <c r="C35" s="210" t="s">
        <v>833</v>
      </c>
      <c r="D35" s="211"/>
      <c r="E35" s="238"/>
      <c r="F35" s="213"/>
      <c r="G35" s="213">
        <f>SUMIF(W36:W37,"&lt;&gt;NOR",G36:G37)</f>
        <v>0</v>
      </c>
      <c r="H35" s="213"/>
      <c r="I35" s="213">
        <f>SUM(I36:I37)</f>
        <v>0</v>
      </c>
      <c r="J35" s="213"/>
      <c r="K35" s="214">
        <f>SUM(K36:K37)</f>
        <v>0</v>
      </c>
      <c r="L35" s="215"/>
      <c r="M35" s="215">
        <f>SUM(M36:M37)</f>
        <v>0</v>
      </c>
      <c r="N35" s="216"/>
    </row>
    <row r="36" spans="1:50" outlineLevel="1">
      <c r="A36" s="239">
        <v>26</v>
      </c>
      <c r="B36" s="228" t="s">
        <v>834</v>
      </c>
      <c r="C36" s="229" t="s">
        <v>835</v>
      </c>
      <c r="D36" s="230" t="s">
        <v>233</v>
      </c>
      <c r="E36" s="231">
        <v>2</v>
      </c>
      <c r="F36" s="232">
        <f>H36+J36</f>
        <v>0</v>
      </c>
      <c r="G36" s="232">
        <f>ROUND(E36*F36,2)</f>
        <v>0</v>
      </c>
      <c r="H36" s="233"/>
      <c r="I36" s="232">
        <f>ROUND(E36*H36,2)</f>
        <v>0</v>
      </c>
      <c r="J36" s="233"/>
      <c r="K36" s="234">
        <f>ROUND(E36*J36,2)</f>
        <v>0</v>
      </c>
      <c r="L36" s="235">
        <v>21</v>
      </c>
      <c r="M36" s="235">
        <f>G36*(1+L36/100)</f>
        <v>0</v>
      </c>
      <c r="N36" s="236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</row>
    <row r="37" spans="1:50" outlineLevel="1">
      <c r="A37" s="239">
        <v>27</v>
      </c>
      <c r="B37" s="228" t="s">
        <v>836</v>
      </c>
      <c r="C37" s="229" t="s">
        <v>837</v>
      </c>
      <c r="D37" s="230" t="s">
        <v>233</v>
      </c>
      <c r="E37" s="231">
        <v>2</v>
      </c>
      <c r="F37" s="232">
        <f>H37+J37</f>
        <v>0</v>
      </c>
      <c r="G37" s="232">
        <f>ROUND(E37*F37,2)</f>
        <v>0</v>
      </c>
      <c r="H37" s="233"/>
      <c r="I37" s="232">
        <f>ROUND(E37*H37,2)</f>
        <v>0</v>
      </c>
      <c r="J37" s="233"/>
      <c r="K37" s="234">
        <f>ROUND(E37*J37,2)</f>
        <v>0</v>
      </c>
      <c r="L37" s="235">
        <v>21</v>
      </c>
      <c r="M37" s="235">
        <f>G37*(1+L37/100)</f>
        <v>0</v>
      </c>
      <c r="N37" s="236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</row>
    <row r="38" spans="1:50" ht="13.2">
      <c r="A38" s="208" t="s">
        <v>771</v>
      </c>
      <c r="B38" s="209" t="s">
        <v>838</v>
      </c>
      <c r="C38" s="210" t="s">
        <v>839</v>
      </c>
      <c r="D38" s="211"/>
      <c r="E38" s="238"/>
      <c r="F38" s="213"/>
      <c r="G38" s="213">
        <f>SUMIF(W39:W46,"&lt;&gt;NOR",G39:G46)</f>
        <v>0</v>
      </c>
      <c r="H38" s="213"/>
      <c r="I38" s="213">
        <f>SUM(I39:I46)</f>
        <v>0</v>
      </c>
      <c r="J38" s="213"/>
      <c r="K38" s="214">
        <f>SUM(K39:K46)</f>
        <v>0</v>
      </c>
      <c r="L38" s="215"/>
      <c r="M38" s="215">
        <f>SUM(M39:M46)</f>
        <v>0</v>
      </c>
      <c r="N38" s="216"/>
      <c r="W38" s="1" t="s">
        <v>773</v>
      </c>
    </row>
    <row r="39" spans="1:50" outlineLevel="1">
      <c r="A39" s="239">
        <v>28</v>
      </c>
      <c r="B39" s="228" t="s">
        <v>840</v>
      </c>
      <c r="C39" s="229" t="s">
        <v>841</v>
      </c>
      <c r="D39" s="230" t="s">
        <v>842</v>
      </c>
      <c r="E39" s="231">
        <v>1</v>
      </c>
      <c r="F39" s="232">
        <f t="shared" ref="F39:F46" si="10">H39+J39</f>
        <v>0</v>
      </c>
      <c r="G39" s="232">
        <f t="shared" ref="G39:G46" si="11">ROUND(E39*F39,2)</f>
        <v>0</v>
      </c>
      <c r="H39" s="233"/>
      <c r="I39" s="232">
        <f t="shared" ref="I39:I46" si="12">ROUND(E39*H39,2)</f>
        <v>0</v>
      </c>
      <c r="J39" s="233"/>
      <c r="K39" s="234">
        <f t="shared" ref="K39:K46" si="13">ROUND(E39*J39,2)</f>
        <v>0</v>
      </c>
      <c r="L39" s="235">
        <v>21</v>
      </c>
      <c r="M39" s="235">
        <f t="shared" ref="M39:M46" si="14">G39*(1+L39/100)</f>
        <v>0</v>
      </c>
      <c r="N39" s="236"/>
      <c r="O39" s="237"/>
      <c r="P39" s="237"/>
      <c r="Q39" s="237"/>
      <c r="R39" s="237"/>
      <c r="S39" s="237"/>
      <c r="T39" s="237"/>
      <c r="U39" s="237"/>
      <c r="V39" s="237"/>
      <c r="W39" s="237" t="s">
        <v>843</v>
      </c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</row>
    <row r="40" spans="1:50" outlineLevel="1">
      <c r="A40" s="239">
        <v>29</v>
      </c>
      <c r="B40" s="228" t="s">
        <v>844</v>
      </c>
      <c r="C40" s="229" t="s">
        <v>730</v>
      </c>
      <c r="D40" s="230" t="s">
        <v>842</v>
      </c>
      <c r="E40" s="231">
        <v>1</v>
      </c>
      <c r="F40" s="232">
        <f t="shared" si="10"/>
        <v>0</v>
      </c>
      <c r="G40" s="232">
        <f t="shared" si="11"/>
        <v>0</v>
      </c>
      <c r="H40" s="233"/>
      <c r="I40" s="232">
        <f t="shared" si="12"/>
        <v>0</v>
      </c>
      <c r="J40" s="233"/>
      <c r="K40" s="234">
        <f t="shared" si="13"/>
        <v>0</v>
      </c>
      <c r="L40" s="235">
        <v>21</v>
      </c>
      <c r="M40" s="235">
        <f t="shared" si="14"/>
        <v>0</v>
      </c>
      <c r="N40" s="236"/>
      <c r="O40" s="237"/>
      <c r="P40" s="237"/>
      <c r="Q40" s="237"/>
      <c r="R40" s="237"/>
      <c r="S40" s="237"/>
      <c r="T40" s="237"/>
      <c r="U40" s="237"/>
      <c r="V40" s="237"/>
      <c r="W40" s="237" t="s">
        <v>843</v>
      </c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</row>
    <row r="41" spans="1:50" outlineLevel="1">
      <c r="A41" s="239">
        <v>29</v>
      </c>
      <c r="B41" s="228" t="s">
        <v>845</v>
      </c>
      <c r="C41" s="229" t="s">
        <v>846</v>
      </c>
      <c r="D41" s="230" t="s">
        <v>842</v>
      </c>
      <c r="E41" s="231">
        <v>1</v>
      </c>
      <c r="F41" s="232">
        <f t="shared" si="10"/>
        <v>0</v>
      </c>
      <c r="G41" s="232">
        <f t="shared" si="11"/>
        <v>0</v>
      </c>
      <c r="H41" s="233"/>
      <c r="I41" s="232">
        <f t="shared" si="12"/>
        <v>0</v>
      </c>
      <c r="J41" s="233"/>
      <c r="K41" s="234">
        <f t="shared" si="13"/>
        <v>0</v>
      </c>
      <c r="L41" s="235">
        <v>21</v>
      </c>
      <c r="M41" s="235">
        <f t="shared" si="14"/>
        <v>0</v>
      </c>
      <c r="N41" s="236"/>
      <c r="O41" s="237"/>
      <c r="P41" s="237"/>
      <c r="Q41" s="237"/>
      <c r="R41" s="237"/>
      <c r="S41" s="237"/>
      <c r="T41" s="237"/>
      <c r="U41" s="237"/>
      <c r="V41" s="237"/>
      <c r="W41" s="237" t="s">
        <v>843</v>
      </c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</row>
    <row r="42" spans="1:50" outlineLevel="1">
      <c r="A42" s="239">
        <v>30</v>
      </c>
      <c r="B42" s="228"/>
      <c r="C42" s="229" t="s">
        <v>881</v>
      </c>
      <c r="D42" s="230" t="s">
        <v>511</v>
      </c>
      <c r="E42" s="231">
        <v>1</v>
      </c>
      <c r="F42" s="232">
        <f t="shared" si="10"/>
        <v>0</v>
      </c>
      <c r="G42" s="232">
        <f t="shared" si="11"/>
        <v>0</v>
      </c>
      <c r="H42" s="233"/>
      <c r="I42" s="232">
        <f t="shared" si="12"/>
        <v>0</v>
      </c>
      <c r="J42" s="233"/>
      <c r="K42" s="234">
        <f t="shared" si="13"/>
        <v>0</v>
      </c>
      <c r="L42" s="235">
        <v>21</v>
      </c>
      <c r="M42" s="235">
        <f t="shared" si="14"/>
        <v>0</v>
      </c>
      <c r="N42" s="236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</row>
    <row r="43" spans="1:50" outlineLevel="1">
      <c r="A43" s="239">
        <v>31</v>
      </c>
      <c r="B43" s="228" t="s">
        <v>847</v>
      </c>
      <c r="C43" s="229" t="s">
        <v>848</v>
      </c>
      <c r="D43" s="230" t="s">
        <v>849</v>
      </c>
      <c r="E43" s="231">
        <v>1</v>
      </c>
      <c r="F43" s="232">
        <f t="shared" si="10"/>
        <v>0</v>
      </c>
      <c r="G43" s="232">
        <f t="shared" si="11"/>
        <v>0</v>
      </c>
      <c r="H43" s="233"/>
      <c r="I43" s="232">
        <f t="shared" si="12"/>
        <v>0</v>
      </c>
      <c r="J43" s="233"/>
      <c r="K43" s="234">
        <f t="shared" si="13"/>
        <v>0</v>
      </c>
      <c r="L43" s="235">
        <v>21</v>
      </c>
      <c r="M43" s="235">
        <f t="shared" si="14"/>
        <v>0</v>
      </c>
      <c r="N43" s="236"/>
      <c r="O43" s="237"/>
      <c r="P43" s="237"/>
      <c r="Q43" s="237"/>
      <c r="R43" s="237"/>
      <c r="S43" s="237"/>
      <c r="T43" s="237"/>
      <c r="U43" s="237"/>
      <c r="V43" s="237"/>
      <c r="W43" s="237" t="s">
        <v>850</v>
      </c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</row>
    <row r="44" spans="1:50" outlineLevel="1">
      <c r="A44" s="239">
        <v>32</v>
      </c>
      <c r="B44" s="228"/>
      <c r="C44" s="229" t="s">
        <v>851</v>
      </c>
      <c r="D44" s="230" t="s">
        <v>594</v>
      </c>
      <c r="E44" s="231">
        <v>1</v>
      </c>
      <c r="F44" s="232">
        <f>H44+J44</f>
        <v>0</v>
      </c>
      <c r="G44" s="232">
        <f>ROUND(E44*F44,2)</f>
        <v>0</v>
      </c>
      <c r="H44" s="233"/>
      <c r="I44" s="232">
        <f t="shared" si="12"/>
        <v>0</v>
      </c>
      <c r="J44" s="233"/>
      <c r="K44" s="234">
        <f t="shared" si="13"/>
        <v>0</v>
      </c>
      <c r="L44" s="235">
        <v>21</v>
      </c>
      <c r="M44" s="235">
        <f t="shared" si="14"/>
        <v>0</v>
      </c>
      <c r="N44" s="236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</row>
    <row r="45" spans="1:50" outlineLevel="1">
      <c r="A45" s="239">
        <v>33</v>
      </c>
      <c r="B45" s="228"/>
      <c r="C45" s="229" t="s">
        <v>852</v>
      </c>
      <c r="D45" s="230" t="s">
        <v>594</v>
      </c>
      <c r="E45" s="231">
        <v>1</v>
      </c>
      <c r="F45" s="232">
        <f t="shared" ref="F45" si="15">H45+J45</f>
        <v>0</v>
      </c>
      <c r="G45" s="232">
        <f t="shared" ref="G45" si="16">ROUND(E45*F45,2)</f>
        <v>0</v>
      </c>
      <c r="H45" s="233"/>
      <c r="I45" s="232">
        <f t="shared" si="12"/>
        <v>0</v>
      </c>
      <c r="J45" s="233"/>
      <c r="K45" s="234">
        <f t="shared" si="13"/>
        <v>0</v>
      </c>
      <c r="L45" s="235">
        <v>21</v>
      </c>
      <c r="M45" s="235">
        <f t="shared" si="14"/>
        <v>0</v>
      </c>
      <c r="N45" s="236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</row>
    <row r="46" spans="1:50" outlineLevel="1">
      <c r="A46" s="239">
        <v>34</v>
      </c>
      <c r="B46" s="228" t="s">
        <v>853</v>
      </c>
      <c r="C46" s="229" t="s">
        <v>854</v>
      </c>
      <c r="D46" s="230" t="s">
        <v>594</v>
      </c>
      <c r="E46" s="231">
        <v>1</v>
      </c>
      <c r="F46" s="232">
        <f t="shared" si="10"/>
        <v>0</v>
      </c>
      <c r="G46" s="232">
        <f t="shared" si="11"/>
        <v>0</v>
      </c>
      <c r="H46" s="233"/>
      <c r="I46" s="232">
        <f t="shared" si="12"/>
        <v>0</v>
      </c>
      <c r="J46" s="233"/>
      <c r="K46" s="234">
        <f t="shared" si="13"/>
        <v>0</v>
      </c>
      <c r="L46" s="235">
        <v>21</v>
      </c>
      <c r="M46" s="235">
        <f t="shared" si="14"/>
        <v>0</v>
      </c>
      <c r="N46" s="236"/>
      <c r="O46" s="237"/>
      <c r="P46" s="237"/>
      <c r="Q46" s="237"/>
      <c r="R46" s="237"/>
      <c r="S46" s="237"/>
      <c r="T46" s="237"/>
      <c r="U46" s="237"/>
      <c r="V46" s="237" t="s">
        <v>843</v>
      </c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</row>
    <row r="47" spans="1:50" ht="13.2">
      <c r="A47" s="208" t="s">
        <v>771</v>
      </c>
      <c r="B47" s="209" t="s">
        <v>855</v>
      </c>
      <c r="C47" s="210" t="s">
        <v>740</v>
      </c>
      <c r="D47" s="211"/>
      <c r="E47" s="238"/>
      <c r="F47" s="213"/>
      <c r="G47" s="213">
        <f>SUMIF(W48:W54,"&lt;&gt;NOR",G48:G54)</f>
        <v>0</v>
      </c>
      <c r="H47" s="213"/>
      <c r="I47" s="213">
        <f>SUM(I48:I54)</f>
        <v>0</v>
      </c>
      <c r="J47" s="213"/>
      <c r="K47" s="214">
        <f>SUM(K48:K54)</f>
        <v>0</v>
      </c>
      <c r="L47" s="215"/>
      <c r="M47" s="215">
        <f>SUM(M48:M54)</f>
        <v>0</v>
      </c>
      <c r="N47" s="216"/>
      <c r="W47" s="1" t="s">
        <v>773</v>
      </c>
    </row>
    <row r="48" spans="1:50" outlineLevel="1">
      <c r="A48" s="239">
        <v>35</v>
      </c>
      <c r="B48" s="228" t="s">
        <v>856</v>
      </c>
      <c r="C48" s="229" t="s">
        <v>857</v>
      </c>
      <c r="D48" s="230" t="s">
        <v>842</v>
      </c>
      <c r="E48" s="231">
        <v>1</v>
      </c>
      <c r="F48" s="232">
        <f t="shared" ref="F48:F54" si="17">H48+J48</f>
        <v>0</v>
      </c>
      <c r="G48" s="232">
        <f t="shared" ref="G48:G54" si="18">ROUND(E48*F48,2)</f>
        <v>0</v>
      </c>
      <c r="H48" s="233"/>
      <c r="I48" s="232">
        <f t="shared" ref="I48:I54" si="19">ROUND(E48*H48,2)</f>
        <v>0</v>
      </c>
      <c r="J48" s="233"/>
      <c r="K48" s="234">
        <f t="shared" ref="K48:K54" si="20">ROUND(E48*J48,2)</f>
        <v>0</v>
      </c>
      <c r="L48" s="235">
        <v>21</v>
      </c>
      <c r="M48" s="235">
        <f t="shared" ref="M48:M54" si="21">G48*(1+L48/100)</f>
        <v>0</v>
      </c>
      <c r="N48" s="236"/>
      <c r="O48" s="237"/>
      <c r="P48" s="237"/>
      <c r="Q48" s="237"/>
      <c r="R48" s="237"/>
      <c r="S48" s="237"/>
      <c r="T48" s="237"/>
      <c r="U48" s="237"/>
      <c r="V48" s="237"/>
      <c r="W48" s="237" t="s">
        <v>843</v>
      </c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</row>
    <row r="49" spans="1:50" outlineLevel="1">
      <c r="A49" s="239">
        <v>36</v>
      </c>
      <c r="B49" s="228" t="s">
        <v>858</v>
      </c>
      <c r="C49" s="229" t="s">
        <v>859</v>
      </c>
      <c r="D49" s="230" t="s">
        <v>842</v>
      </c>
      <c r="E49" s="231">
        <v>1</v>
      </c>
      <c r="F49" s="232">
        <f t="shared" si="17"/>
        <v>0</v>
      </c>
      <c r="G49" s="232">
        <f t="shared" si="18"/>
        <v>0</v>
      </c>
      <c r="H49" s="233"/>
      <c r="I49" s="232">
        <f t="shared" si="19"/>
        <v>0</v>
      </c>
      <c r="J49" s="233"/>
      <c r="K49" s="234">
        <f t="shared" si="20"/>
        <v>0</v>
      </c>
      <c r="L49" s="235">
        <v>21</v>
      </c>
      <c r="M49" s="235">
        <f t="shared" si="21"/>
        <v>0</v>
      </c>
      <c r="N49" s="236"/>
      <c r="O49" s="237"/>
      <c r="P49" s="237"/>
      <c r="Q49" s="237"/>
      <c r="R49" s="237"/>
      <c r="S49" s="237"/>
      <c r="T49" s="237"/>
      <c r="U49" s="237"/>
      <c r="V49" s="237"/>
      <c r="W49" s="237" t="s">
        <v>843</v>
      </c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</row>
    <row r="50" spans="1:50" outlineLevel="1">
      <c r="A50" s="239">
        <v>37</v>
      </c>
      <c r="B50" s="228"/>
      <c r="C50" s="229" t="s">
        <v>860</v>
      </c>
      <c r="D50" s="230" t="s">
        <v>726</v>
      </c>
      <c r="E50" s="231">
        <v>8</v>
      </c>
      <c r="F50" s="232">
        <f t="shared" si="17"/>
        <v>0</v>
      </c>
      <c r="G50" s="232">
        <f t="shared" si="18"/>
        <v>0</v>
      </c>
      <c r="H50" s="233"/>
      <c r="I50" s="232">
        <f t="shared" si="19"/>
        <v>0</v>
      </c>
      <c r="J50" s="233"/>
      <c r="K50" s="234">
        <f t="shared" si="20"/>
        <v>0</v>
      </c>
      <c r="L50" s="235">
        <v>21</v>
      </c>
      <c r="M50" s="235">
        <f t="shared" si="21"/>
        <v>0</v>
      </c>
      <c r="N50" s="236"/>
      <c r="O50" s="237"/>
      <c r="P50" s="237"/>
      <c r="Q50" s="237"/>
      <c r="R50" s="237"/>
      <c r="S50" s="237"/>
      <c r="T50" s="237"/>
      <c r="U50" s="237"/>
      <c r="V50" s="237"/>
      <c r="W50" s="237" t="s">
        <v>843</v>
      </c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</row>
    <row r="51" spans="1:50" outlineLevel="1">
      <c r="A51" s="239">
        <v>38</v>
      </c>
      <c r="B51" s="228" t="s">
        <v>861</v>
      </c>
      <c r="C51" s="229" t="s">
        <v>862</v>
      </c>
      <c r="D51" s="230" t="s">
        <v>726</v>
      </c>
      <c r="E51" s="231">
        <v>10</v>
      </c>
      <c r="F51" s="232">
        <f t="shared" si="17"/>
        <v>0</v>
      </c>
      <c r="G51" s="232">
        <f t="shared" si="18"/>
        <v>0</v>
      </c>
      <c r="H51" s="233"/>
      <c r="I51" s="232">
        <f t="shared" si="19"/>
        <v>0</v>
      </c>
      <c r="J51" s="233"/>
      <c r="K51" s="234">
        <f t="shared" si="20"/>
        <v>0</v>
      </c>
      <c r="L51" s="235">
        <v>21</v>
      </c>
      <c r="M51" s="235">
        <f t="shared" si="21"/>
        <v>0</v>
      </c>
      <c r="N51" s="236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</row>
    <row r="52" spans="1:50" outlineLevel="1">
      <c r="A52" s="239">
        <v>39</v>
      </c>
      <c r="B52" s="228"/>
      <c r="C52" s="229" t="s">
        <v>863</v>
      </c>
      <c r="D52" s="230" t="s">
        <v>726</v>
      </c>
      <c r="E52" s="231">
        <v>3</v>
      </c>
      <c r="F52" s="232">
        <f t="shared" si="17"/>
        <v>0</v>
      </c>
      <c r="G52" s="232">
        <f t="shared" si="18"/>
        <v>0</v>
      </c>
      <c r="H52" s="233"/>
      <c r="I52" s="232">
        <f t="shared" si="19"/>
        <v>0</v>
      </c>
      <c r="J52" s="233"/>
      <c r="K52" s="234">
        <f t="shared" si="20"/>
        <v>0</v>
      </c>
      <c r="L52" s="235">
        <v>21</v>
      </c>
      <c r="M52" s="235">
        <f t="shared" si="21"/>
        <v>0</v>
      </c>
      <c r="N52" s="236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</row>
    <row r="53" spans="1:50" outlineLevel="1">
      <c r="A53" s="239">
        <v>40</v>
      </c>
      <c r="B53" s="228" t="s">
        <v>864</v>
      </c>
      <c r="C53" s="229" t="s">
        <v>865</v>
      </c>
      <c r="D53" s="230" t="s">
        <v>842</v>
      </c>
      <c r="E53" s="231">
        <v>1</v>
      </c>
      <c r="F53" s="232">
        <f t="shared" si="17"/>
        <v>0</v>
      </c>
      <c r="G53" s="232">
        <f t="shared" si="18"/>
        <v>0</v>
      </c>
      <c r="H53" s="233"/>
      <c r="I53" s="232">
        <f t="shared" si="19"/>
        <v>0</v>
      </c>
      <c r="J53" s="233"/>
      <c r="K53" s="234">
        <f t="shared" si="20"/>
        <v>0</v>
      </c>
      <c r="L53" s="235">
        <v>21</v>
      </c>
      <c r="M53" s="235">
        <f t="shared" si="21"/>
        <v>0</v>
      </c>
      <c r="N53" s="236"/>
      <c r="O53" s="237"/>
      <c r="P53" s="237"/>
      <c r="Q53" s="237"/>
      <c r="R53" s="237"/>
      <c r="S53" s="237"/>
      <c r="T53" s="237"/>
      <c r="U53" s="237"/>
      <c r="V53" s="237"/>
      <c r="W53" s="237" t="s">
        <v>843</v>
      </c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</row>
    <row r="54" spans="1:50" outlineLevel="1">
      <c r="A54" s="242">
        <v>41</v>
      </c>
      <c r="B54" s="243" t="s">
        <v>866</v>
      </c>
      <c r="C54" s="244" t="s">
        <v>867</v>
      </c>
      <c r="D54" s="245" t="s">
        <v>842</v>
      </c>
      <c r="E54" s="246">
        <v>1</v>
      </c>
      <c r="F54" s="247">
        <f t="shared" si="17"/>
        <v>0</v>
      </c>
      <c r="G54" s="247">
        <f t="shared" si="18"/>
        <v>0</v>
      </c>
      <c r="H54" s="248"/>
      <c r="I54" s="247">
        <f t="shared" si="19"/>
        <v>0</v>
      </c>
      <c r="J54" s="248"/>
      <c r="K54" s="249">
        <f t="shared" si="20"/>
        <v>0</v>
      </c>
      <c r="L54" s="235">
        <v>21</v>
      </c>
      <c r="M54" s="235">
        <f t="shared" si="21"/>
        <v>0</v>
      </c>
      <c r="N54" s="236"/>
      <c r="O54" s="237"/>
      <c r="P54" s="237"/>
      <c r="Q54" s="237"/>
      <c r="R54" s="237"/>
      <c r="S54" s="237"/>
      <c r="T54" s="237"/>
      <c r="U54" s="237"/>
      <c r="V54" s="237"/>
      <c r="W54" s="237" t="s">
        <v>843</v>
      </c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</row>
    <row r="55" spans="1:50">
      <c r="D55" s="196"/>
    </row>
    <row r="56" spans="1:50" ht="12">
      <c r="A56" s="303" t="s">
        <v>765</v>
      </c>
      <c r="B56" s="304"/>
      <c r="C56" s="304"/>
      <c r="D56" s="304"/>
      <c r="E56" s="304"/>
      <c r="F56" s="305"/>
      <c r="G56" s="250">
        <f>G8+G28+G35+G38+G47</f>
        <v>0</v>
      </c>
      <c r="H56" s="251"/>
      <c r="I56" s="251"/>
      <c r="J56" s="251"/>
      <c r="K56" s="251"/>
    </row>
    <row r="57" spans="1:50" ht="12">
      <c r="A57" s="251"/>
      <c r="B57" s="252"/>
      <c r="C57" s="252"/>
      <c r="D57" s="253"/>
      <c r="E57" s="251"/>
      <c r="F57" s="251"/>
      <c r="G57" s="254"/>
      <c r="H57" s="251"/>
      <c r="I57" s="251"/>
      <c r="J57" s="251"/>
      <c r="K57" s="251"/>
    </row>
    <row r="58" spans="1:50" ht="12">
      <c r="A58" s="306" t="s">
        <v>868</v>
      </c>
      <c r="B58" s="306"/>
      <c r="C58" s="307"/>
      <c r="D58" s="255"/>
      <c r="E58" s="256"/>
      <c r="F58" s="256"/>
      <c r="G58" s="256"/>
      <c r="H58" s="256"/>
      <c r="I58" s="256"/>
      <c r="J58" s="256"/>
      <c r="K58" s="256"/>
    </row>
    <row r="59" spans="1:50">
      <c r="A59" s="294" t="s">
        <v>869</v>
      </c>
      <c r="B59" s="295"/>
      <c r="C59" s="295"/>
      <c r="D59" s="295"/>
      <c r="E59" s="295"/>
      <c r="F59" s="295"/>
      <c r="G59" s="295"/>
      <c r="H59" s="295"/>
      <c r="I59" s="295"/>
      <c r="J59" s="295"/>
      <c r="K59" s="295"/>
    </row>
    <row r="60" spans="1:50">
      <c r="A60" s="295"/>
      <c r="B60" s="295"/>
      <c r="C60" s="295"/>
      <c r="D60" s="295"/>
      <c r="E60" s="295"/>
      <c r="F60" s="295"/>
      <c r="G60" s="295"/>
      <c r="H60" s="295"/>
      <c r="I60" s="295"/>
      <c r="J60" s="295"/>
      <c r="K60" s="295"/>
    </row>
    <row r="61" spans="1:50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</row>
    <row r="62" spans="1:50">
      <c r="A62" s="295"/>
      <c r="B62" s="295"/>
      <c r="C62" s="295"/>
      <c r="D62" s="295"/>
      <c r="E62" s="295"/>
      <c r="F62" s="295"/>
      <c r="G62" s="295"/>
      <c r="H62" s="295"/>
      <c r="I62" s="295"/>
      <c r="J62" s="295"/>
      <c r="K62" s="295"/>
    </row>
    <row r="63" spans="1:50">
      <c r="A63" s="295"/>
      <c r="B63" s="295"/>
      <c r="C63" s="295"/>
      <c r="D63" s="295"/>
      <c r="E63" s="295"/>
      <c r="F63" s="295"/>
      <c r="G63" s="295"/>
      <c r="H63" s="295"/>
      <c r="I63" s="295"/>
      <c r="J63" s="295"/>
      <c r="K63" s="295"/>
    </row>
    <row r="64" spans="1:50">
      <c r="A64" s="295"/>
      <c r="B64" s="295"/>
      <c r="C64" s="295"/>
      <c r="D64" s="295"/>
      <c r="E64" s="295"/>
      <c r="F64" s="295"/>
      <c r="G64" s="295"/>
      <c r="H64" s="295"/>
      <c r="I64" s="295"/>
      <c r="J64" s="295"/>
      <c r="K64" s="295"/>
    </row>
    <row r="65" spans="1:11">
      <c r="A65" s="295"/>
      <c r="B65" s="295"/>
      <c r="C65" s="295"/>
      <c r="D65" s="295"/>
      <c r="E65" s="295"/>
      <c r="F65" s="295"/>
      <c r="G65" s="295"/>
      <c r="H65" s="295"/>
      <c r="I65" s="295"/>
      <c r="J65" s="295"/>
      <c r="K65" s="295"/>
    </row>
    <row r="66" spans="1:11">
      <c r="A66" s="295"/>
      <c r="B66" s="295"/>
      <c r="C66" s="295"/>
      <c r="D66" s="295"/>
      <c r="E66" s="295"/>
      <c r="F66" s="295"/>
      <c r="G66" s="295"/>
      <c r="H66" s="295"/>
      <c r="I66" s="295"/>
      <c r="J66" s="295"/>
      <c r="K66" s="295"/>
    </row>
    <row r="67" spans="1:11">
      <c r="A67" s="295"/>
      <c r="B67" s="295"/>
      <c r="C67" s="295"/>
      <c r="D67" s="295"/>
      <c r="E67" s="295"/>
      <c r="F67" s="295"/>
      <c r="G67" s="295"/>
      <c r="H67" s="295"/>
      <c r="I67" s="295"/>
      <c r="J67" s="295"/>
      <c r="K67" s="295"/>
    </row>
    <row r="68" spans="1:11">
      <c r="A68" s="295"/>
      <c r="B68" s="295"/>
      <c r="C68" s="295"/>
      <c r="D68" s="295"/>
      <c r="E68" s="295"/>
      <c r="F68" s="295"/>
      <c r="G68" s="295"/>
      <c r="H68" s="295"/>
      <c r="I68" s="295"/>
      <c r="J68" s="295"/>
      <c r="K68" s="295"/>
    </row>
    <row r="69" spans="1:11">
      <c r="A69" s="295"/>
      <c r="B69" s="295"/>
      <c r="C69" s="295"/>
      <c r="D69" s="295"/>
      <c r="E69" s="295"/>
      <c r="F69" s="295"/>
      <c r="G69" s="295"/>
      <c r="H69" s="295"/>
      <c r="I69" s="295"/>
      <c r="J69" s="295"/>
      <c r="K69" s="295"/>
    </row>
    <row r="70" spans="1:11">
      <c r="A70" s="295"/>
      <c r="B70" s="295"/>
      <c r="C70" s="295"/>
      <c r="D70" s="295"/>
      <c r="E70" s="295"/>
      <c r="F70" s="295"/>
      <c r="G70" s="295"/>
      <c r="H70" s="295"/>
      <c r="I70" s="295"/>
      <c r="J70" s="295"/>
      <c r="K70" s="295"/>
    </row>
    <row r="71" spans="1:11">
      <c r="D71" s="196"/>
    </row>
    <row r="72" spans="1:11">
      <c r="D72" s="196"/>
    </row>
    <row r="73" spans="1:11">
      <c r="D73" s="196"/>
    </row>
    <row r="74" spans="1:11">
      <c r="D74" s="196"/>
    </row>
    <row r="75" spans="1:11">
      <c r="D75" s="196"/>
    </row>
    <row r="76" spans="1:11">
      <c r="D76" s="196"/>
    </row>
    <row r="77" spans="1:11">
      <c r="D77" s="196"/>
    </row>
    <row r="78" spans="1:11">
      <c r="D78" s="196"/>
    </row>
    <row r="79" spans="1:11">
      <c r="D79" s="196"/>
    </row>
    <row r="80" spans="1:11">
      <c r="D80" s="196"/>
    </row>
    <row r="81" spans="4:4">
      <c r="D81" s="196"/>
    </row>
    <row r="82" spans="4:4">
      <c r="D82" s="196"/>
    </row>
    <row r="83" spans="4:4">
      <c r="D83" s="196"/>
    </row>
    <row r="84" spans="4:4">
      <c r="D84" s="196"/>
    </row>
    <row r="85" spans="4:4">
      <c r="D85" s="196"/>
    </row>
    <row r="86" spans="4:4">
      <c r="D86" s="196"/>
    </row>
    <row r="87" spans="4:4">
      <c r="D87" s="196"/>
    </row>
    <row r="88" spans="4:4">
      <c r="D88" s="196"/>
    </row>
    <row r="89" spans="4:4">
      <c r="D89" s="196"/>
    </row>
    <row r="90" spans="4:4">
      <c r="D90" s="196"/>
    </row>
    <row r="91" spans="4:4">
      <c r="D91" s="196"/>
    </row>
    <row r="92" spans="4:4">
      <c r="D92" s="196"/>
    </row>
    <row r="93" spans="4:4">
      <c r="D93" s="196"/>
    </row>
    <row r="94" spans="4:4">
      <c r="D94" s="196"/>
    </row>
    <row r="95" spans="4:4">
      <c r="D95" s="196"/>
    </row>
    <row r="96" spans="4:4">
      <c r="D96" s="196"/>
    </row>
    <row r="97" spans="4:4">
      <c r="D97" s="196"/>
    </row>
    <row r="98" spans="4:4">
      <c r="D98" s="196"/>
    </row>
    <row r="99" spans="4:4">
      <c r="D99" s="196"/>
    </row>
    <row r="100" spans="4:4">
      <c r="D100" s="196"/>
    </row>
    <row r="101" spans="4:4">
      <c r="D101" s="196"/>
    </row>
    <row r="102" spans="4:4">
      <c r="D102" s="196"/>
    </row>
    <row r="103" spans="4:4">
      <c r="D103" s="196"/>
    </row>
    <row r="104" spans="4:4">
      <c r="D104" s="196"/>
    </row>
    <row r="105" spans="4:4">
      <c r="D105" s="196"/>
    </row>
    <row r="106" spans="4:4">
      <c r="D106" s="196"/>
    </row>
    <row r="107" spans="4:4">
      <c r="D107" s="196"/>
    </row>
    <row r="108" spans="4:4">
      <c r="D108" s="196"/>
    </row>
    <row r="109" spans="4:4">
      <c r="D109" s="196"/>
    </row>
    <row r="110" spans="4:4">
      <c r="D110" s="196"/>
    </row>
    <row r="111" spans="4:4">
      <c r="D111" s="196"/>
    </row>
    <row r="112" spans="4:4">
      <c r="D112" s="196"/>
    </row>
    <row r="113" spans="4:4">
      <c r="D113" s="196"/>
    </row>
    <row r="114" spans="4:4">
      <c r="D114" s="196"/>
    </row>
    <row r="115" spans="4:4">
      <c r="D115" s="196"/>
    </row>
    <row r="116" spans="4:4">
      <c r="D116" s="196"/>
    </row>
    <row r="117" spans="4:4">
      <c r="D117" s="196"/>
    </row>
    <row r="118" spans="4:4">
      <c r="D118" s="196"/>
    </row>
    <row r="119" spans="4:4">
      <c r="D119" s="196"/>
    </row>
    <row r="120" spans="4:4">
      <c r="D120" s="196"/>
    </row>
    <row r="121" spans="4:4">
      <c r="D121" s="196"/>
    </row>
    <row r="122" spans="4:4">
      <c r="D122" s="196"/>
    </row>
    <row r="123" spans="4:4">
      <c r="D123" s="196"/>
    </row>
    <row r="124" spans="4:4">
      <c r="D124" s="196"/>
    </row>
    <row r="125" spans="4:4">
      <c r="D125" s="196"/>
    </row>
    <row r="126" spans="4:4">
      <c r="D126" s="196"/>
    </row>
    <row r="127" spans="4:4">
      <c r="D127" s="196"/>
    </row>
    <row r="128" spans="4:4">
      <c r="D128" s="196"/>
    </row>
    <row r="129" spans="4:4">
      <c r="D129" s="196"/>
    </row>
    <row r="130" spans="4:4">
      <c r="D130" s="196"/>
    </row>
    <row r="131" spans="4:4">
      <c r="D131" s="196"/>
    </row>
    <row r="132" spans="4:4">
      <c r="D132" s="196"/>
    </row>
    <row r="133" spans="4:4">
      <c r="D133" s="196"/>
    </row>
    <row r="134" spans="4:4">
      <c r="D134" s="196"/>
    </row>
    <row r="135" spans="4:4">
      <c r="D135" s="196"/>
    </row>
    <row r="136" spans="4:4">
      <c r="D136" s="196"/>
    </row>
    <row r="137" spans="4:4">
      <c r="D137" s="196"/>
    </row>
    <row r="138" spans="4:4">
      <c r="D138" s="196"/>
    </row>
    <row r="139" spans="4:4">
      <c r="D139" s="196"/>
    </row>
    <row r="140" spans="4:4">
      <c r="D140" s="196"/>
    </row>
    <row r="141" spans="4:4">
      <c r="D141" s="196"/>
    </row>
    <row r="142" spans="4:4">
      <c r="D142" s="196"/>
    </row>
    <row r="143" spans="4:4">
      <c r="D143" s="196"/>
    </row>
    <row r="144" spans="4:4">
      <c r="D144" s="196"/>
    </row>
    <row r="145" spans="4:4">
      <c r="D145" s="196"/>
    </row>
    <row r="146" spans="4:4">
      <c r="D146" s="196"/>
    </row>
    <row r="147" spans="4:4">
      <c r="D147" s="196"/>
    </row>
    <row r="148" spans="4:4">
      <c r="D148" s="196"/>
    </row>
    <row r="149" spans="4:4">
      <c r="D149" s="196"/>
    </row>
    <row r="150" spans="4:4">
      <c r="D150" s="196"/>
    </row>
    <row r="151" spans="4:4">
      <c r="D151" s="196"/>
    </row>
    <row r="152" spans="4:4">
      <c r="D152" s="196"/>
    </row>
    <row r="153" spans="4:4">
      <c r="D153" s="196"/>
    </row>
    <row r="154" spans="4:4">
      <c r="D154" s="196"/>
    </row>
    <row r="155" spans="4:4">
      <c r="D155" s="196"/>
    </row>
    <row r="156" spans="4:4">
      <c r="D156" s="196"/>
    </row>
    <row r="157" spans="4:4">
      <c r="D157" s="196"/>
    </row>
    <row r="158" spans="4:4">
      <c r="D158" s="196"/>
    </row>
    <row r="159" spans="4:4">
      <c r="D159" s="196"/>
    </row>
    <row r="160" spans="4:4">
      <c r="D160" s="196"/>
    </row>
    <row r="161" spans="4:4">
      <c r="D161" s="196"/>
    </row>
    <row r="162" spans="4:4">
      <c r="D162" s="196"/>
    </row>
    <row r="163" spans="4:4">
      <c r="D163" s="196"/>
    </row>
    <row r="164" spans="4:4">
      <c r="D164" s="196"/>
    </row>
    <row r="165" spans="4:4">
      <c r="D165" s="196"/>
    </row>
    <row r="166" spans="4:4">
      <c r="D166" s="196"/>
    </row>
    <row r="167" spans="4:4">
      <c r="D167" s="196"/>
    </row>
    <row r="168" spans="4:4">
      <c r="D168" s="196"/>
    </row>
    <row r="169" spans="4:4">
      <c r="D169" s="196"/>
    </row>
    <row r="170" spans="4:4">
      <c r="D170" s="196"/>
    </row>
    <row r="171" spans="4:4">
      <c r="D171" s="196"/>
    </row>
    <row r="172" spans="4:4">
      <c r="D172" s="196"/>
    </row>
    <row r="173" spans="4:4">
      <c r="D173" s="196"/>
    </row>
    <row r="174" spans="4:4">
      <c r="D174" s="196"/>
    </row>
    <row r="175" spans="4:4">
      <c r="D175" s="196"/>
    </row>
    <row r="176" spans="4:4">
      <c r="D176" s="196"/>
    </row>
    <row r="177" spans="4:4">
      <c r="D177" s="196"/>
    </row>
    <row r="178" spans="4:4">
      <c r="D178" s="196"/>
    </row>
    <row r="179" spans="4:4">
      <c r="D179" s="196"/>
    </row>
    <row r="180" spans="4:4">
      <c r="D180" s="196"/>
    </row>
    <row r="181" spans="4:4">
      <c r="D181" s="196"/>
    </row>
    <row r="182" spans="4:4">
      <c r="D182" s="196"/>
    </row>
    <row r="183" spans="4:4">
      <c r="D183" s="196"/>
    </row>
    <row r="184" spans="4:4">
      <c r="D184" s="196"/>
    </row>
    <row r="185" spans="4:4">
      <c r="D185" s="196"/>
    </row>
    <row r="186" spans="4:4">
      <c r="D186" s="196"/>
    </row>
    <row r="187" spans="4:4">
      <c r="D187" s="196"/>
    </row>
    <row r="188" spans="4:4">
      <c r="D188" s="196"/>
    </row>
    <row r="189" spans="4:4">
      <c r="D189" s="196"/>
    </row>
    <row r="190" spans="4:4">
      <c r="D190" s="196"/>
    </row>
    <row r="191" spans="4:4">
      <c r="D191" s="196"/>
    </row>
    <row r="192" spans="4:4">
      <c r="D192" s="196"/>
    </row>
    <row r="193" spans="4:4">
      <c r="D193" s="196"/>
    </row>
    <row r="194" spans="4:4">
      <c r="D194" s="196"/>
    </row>
    <row r="195" spans="4:4">
      <c r="D195" s="196"/>
    </row>
    <row r="196" spans="4:4">
      <c r="D196" s="196"/>
    </row>
    <row r="197" spans="4:4">
      <c r="D197" s="196"/>
    </row>
    <row r="198" spans="4:4">
      <c r="D198" s="196"/>
    </row>
    <row r="199" spans="4:4">
      <c r="D199" s="196"/>
    </row>
    <row r="200" spans="4:4">
      <c r="D200" s="196"/>
    </row>
    <row r="201" spans="4:4">
      <c r="D201" s="196"/>
    </row>
    <row r="202" spans="4:4">
      <c r="D202" s="196"/>
    </row>
    <row r="203" spans="4:4">
      <c r="D203" s="196"/>
    </row>
    <row r="204" spans="4:4">
      <c r="D204" s="196"/>
    </row>
    <row r="205" spans="4:4">
      <c r="D205" s="196"/>
    </row>
    <row r="206" spans="4:4">
      <c r="D206" s="196"/>
    </row>
    <row r="207" spans="4:4">
      <c r="D207" s="196"/>
    </row>
    <row r="208" spans="4:4">
      <c r="D208" s="196"/>
    </row>
    <row r="209" spans="4:4">
      <c r="D209" s="196"/>
    </row>
    <row r="210" spans="4:4">
      <c r="D210" s="196"/>
    </row>
    <row r="211" spans="4:4">
      <c r="D211" s="196"/>
    </row>
    <row r="212" spans="4:4">
      <c r="D212" s="196"/>
    </row>
    <row r="213" spans="4:4">
      <c r="D213" s="196"/>
    </row>
    <row r="214" spans="4:4">
      <c r="D214" s="196"/>
    </row>
    <row r="215" spans="4:4">
      <c r="D215" s="196"/>
    </row>
    <row r="216" spans="4:4">
      <c r="D216" s="196"/>
    </row>
    <row r="217" spans="4:4">
      <c r="D217" s="196"/>
    </row>
    <row r="218" spans="4:4">
      <c r="D218" s="196"/>
    </row>
    <row r="219" spans="4:4">
      <c r="D219" s="196"/>
    </row>
    <row r="220" spans="4:4">
      <c r="D220" s="196"/>
    </row>
    <row r="221" spans="4:4">
      <c r="D221" s="196"/>
    </row>
    <row r="222" spans="4:4">
      <c r="D222" s="196"/>
    </row>
    <row r="223" spans="4:4">
      <c r="D223" s="196"/>
    </row>
    <row r="224" spans="4:4">
      <c r="D224" s="196"/>
    </row>
    <row r="225" spans="4:4">
      <c r="D225" s="196"/>
    </row>
    <row r="226" spans="4:4">
      <c r="D226" s="196"/>
    </row>
    <row r="227" spans="4:4">
      <c r="D227" s="196"/>
    </row>
    <row r="228" spans="4:4">
      <c r="D228" s="196"/>
    </row>
    <row r="229" spans="4:4">
      <c r="D229" s="196"/>
    </row>
    <row r="230" spans="4:4">
      <c r="D230" s="196"/>
    </row>
    <row r="231" spans="4:4">
      <c r="D231" s="196"/>
    </row>
    <row r="232" spans="4:4">
      <c r="D232" s="196"/>
    </row>
    <row r="233" spans="4:4">
      <c r="D233" s="196"/>
    </row>
    <row r="234" spans="4:4">
      <c r="D234" s="196"/>
    </row>
    <row r="235" spans="4:4">
      <c r="D235" s="196"/>
    </row>
    <row r="236" spans="4:4">
      <c r="D236" s="196"/>
    </row>
    <row r="237" spans="4:4">
      <c r="D237" s="196"/>
    </row>
    <row r="238" spans="4:4">
      <c r="D238" s="196"/>
    </row>
    <row r="239" spans="4:4">
      <c r="D239" s="196"/>
    </row>
    <row r="240" spans="4:4">
      <c r="D240" s="196"/>
    </row>
    <row r="241" spans="4:4">
      <c r="D241" s="196"/>
    </row>
    <row r="242" spans="4:4">
      <c r="D242" s="196"/>
    </row>
    <row r="243" spans="4:4">
      <c r="D243" s="196"/>
    </row>
    <row r="244" spans="4:4">
      <c r="D244" s="196"/>
    </row>
    <row r="245" spans="4:4">
      <c r="D245" s="196"/>
    </row>
    <row r="246" spans="4:4">
      <c r="D246" s="196"/>
    </row>
    <row r="247" spans="4:4">
      <c r="D247" s="196"/>
    </row>
    <row r="248" spans="4:4">
      <c r="D248" s="196"/>
    </row>
    <row r="249" spans="4:4">
      <c r="D249" s="196"/>
    </row>
    <row r="250" spans="4:4">
      <c r="D250" s="196"/>
    </row>
    <row r="251" spans="4:4">
      <c r="D251" s="196"/>
    </row>
    <row r="252" spans="4:4">
      <c r="D252" s="196"/>
    </row>
    <row r="253" spans="4:4">
      <c r="D253" s="196"/>
    </row>
    <row r="254" spans="4:4">
      <c r="D254" s="196"/>
    </row>
    <row r="255" spans="4:4">
      <c r="D255" s="196"/>
    </row>
    <row r="256" spans="4:4">
      <c r="D256" s="196"/>
    </row>
    <row r="257" spans="4:4">
      <c r="D257" s="196"/>
    </row>
    <row r="258" spans="4:4">
      <c r="D258" s="196"/>
    </row>
    <row r="259" spans="4:4">
      <c r="D259" s="196"/>
    </row>
    <row r="260" spans="4:4">
      <c r="D260" s="196"/>
    </row>
    <row r="261" spans="4:4">
      <c r="D261" s="196"/>
    </row>
    <row r="262" spans="4:4">
      <c r="D262" s="196"/>
    </row>
    <row r="263" spans="4:4">
      <c r="D263" s="196"/>
    </row>
    <row r="264" spans="4:4">
      <c r="D264" s="196"/>
    </row>
    <row r="265" spans="4:4">
      <c r="D265" s="196"/>
    </row>
    <row r="266" spans="4:4">
      <c r="D266" s="196"/>
    </row>
    <row r="267" spans="4:4">
      <c r="D267" s="196"/>
    </row>
    <row r="268" spans="4:4">
      <c r="D268" s="196"/>
    </row>
    <row r="269" spans="4:4">
      <c r="D269" s="196"/>
    </row>
    <row r="270" spans="4:4">
      <c r="D270" s="196"/>
    </row>
    <row r="271" spans="4:4">
      <c r="D271" s="196"/>
    </row>
    <row r="272" spans="4:4">
      <c r="D272" s="196"/>
    </row>
    <row r="273" spans="4:4">
      <c r="D273" s="196"/>
    </row>
    <row r="274" spans="4:4">
      <c r="D274" s="196"/>
    </row>
    <row r="275" spans="4:4">
      <c r="D275" s="196"/>
    </row>
    <row r="276" spans="4:4">
      <c r="D276" s="196"/>
    </row>
    <row r="277" spans="4:4">
      <c r="D277" s="196"/>
    </row>
    <row r="278" spans="4:4">
      <c r="D278" s="196"/>
    </row>
    <row r="279" spans="4:4">
      <c r="D279" s="196"/>
    </row>
    <row r="280" spans="4:4">
      <c r="D280" s="196"/>
    </row>
    <row r="281" spans="4:4">
      <c r="D281" s="196"/>
    </row>
    <row r="282" spans="4:4">
      <c r="D282" s="196"/>
    </row>
    <row r="283" spans="4:4">
      <c r="D283" s="196"/>
    </row>
    <row r="284" spans="4:4">
      <c r="D284" s="196"/>
    </row>
    <row r="285" spans="4:4">
      <c r="D285" s="196"/>
    </row>
    <row r="286" spans="4:4">
      <c r="D286" s="196"/>
    </row>
    <row r="287" spans="4:4">
      <c r="D287" s="196"/>
    </row>
    <row r="288" spans="4:4">
      <c r="D288" s="196"/>
    </row>
    <row r="289" spans="4:4">
      <c r="D289" s="196"/>
    </row>
    <row r="290" spans="4:4">
      <c r="D290" s="196"/>
    </row>
    <row r="291" spans="4:4">
      <c r="D291" s="196"/>
    </row>
    <row r="292" spans="4:4">
      <c r="D292" s="196"/>
    </row>
    <row r="293" spans="4:4">
      <c r="D293" s="196"/>
    </row>
    <row r="294" spans="4:4">
      <c r="D294" s="196"/>
    </row>
    <row r="295" spans="4:4">
      <c r="D295" s="196"/>
    </row>
    <row r="296" spans="4:4">
      <c r="D296" s="196"/>
    </row>
    <row r="297" spans="4:4">
      <c r="D297" s="196"/>
    </row>
    <row r="298" spans="4:4">
      <c r="D298" s="196"/>
    </row>
    <row r="299" spans="4:4">
      <c r="D299" s="196"/>
    </row>
    <row r="300" spans="4:4">
      <c r="D300" s="196"/>
    </row>
    <row r="301" spans="4:4">
      <c r="D301" s="196"/>
    </row>
    <row r="302" spans="4:4">
      <c r="D302" s="196"/>
    </row>
    <row r="303" spans="4:4">
      <c r="D303" s="196"/>
    </row>
    <row r="304" spans="4:4">
      <c r="D304" s="196"/>
    </row>
    <row r="305" spans="4:4">
      <c r="D305" s="196"/>
    </row>
    <row r="306" spans="4:4">
      <c r="D306" s="196"/>
    </row>
    <row r="307" spans="4:4">
      <c r="D307" s="196"/>
    </row>
    <row r="308" spans="4:4">
      <c r="D308" s="196"/>
    </row>
    <row r="309" spans="4:4">
      <c r="D309" s="196"/>
    </row>
    <row r="310" spans="4:4">
      <c r="D310" s="196"/>
    </row>
    <row r="311" spans="4:4">
      <c r="D311" s="196"/>
    </row>
    <row r="312" spans="4:4">
      <c r="D312" s="196"/>
    </row>
    <row r="313" spans="4:4">
      <c r="D313" s="196"/>
    </row>
    <row r="314" spans="4:4">
      <c r="D314" s="196"/>
    </row>
    <row r="315" spans="4:4">
      <c r="D315" s="196"/>
    </row>
    <row r="316" spans="4:4">
      <c r="D316" s="196"/>
    </row>
    <row r="317" spans="4:4">
      <c r="D317" s="196"/>
    </row>
    <row r="318" spans="4:4">
      <c r="D318" s="196"/>
    </row>
    <row r="319" spans="4:4">
      <c r="D319" s="196"/>
    </row>
    <row r="320" spans="4:4">
      <c r="D320" s="196"/>
    </row>
    <row r="321" spans="4:4">
      <c r="D321" s="196"/>
    </row>
    <row r="322" spans="4:4">
      <c r="D322" s="196"/>
    </row>
    <row r="323" spans="4:4">
      <c r="D323" s="196"/>
    </row>
    <row r="324" spans="4:4">
      <c r="D324" s="196"/>
    </row>
    <row r="325" spans="4:4">
      <c r="D325" s="196"/>
    </row>
    <row r="326" spans="4:4">
      <c r="D326" s="196"/>
    </row>
    <row r="327" spans="4:4">
      <c r="D327" s="196"/>
    </row>
    <row r="328" spans="4:4">
      <c r="D328" s="196"/>
    </row>
    <row r="329" spans="4:4">
      <c r="D329" s="196"/>
    </row>
    <row r="330" spans="4:4">
      <c r="D330" s="196"/>
    </row>
    <row r="331" spans="4:4">
      <c r="D331" s="196"/>
    </row>
    <row r="332" spans="4:4">
      <c r="D332" s="196"/>
    </row>
    <row r="333" spans="4:4">
      <c r="D333" s="196"/>
    </row>
    <row r="334" spans="4:4">
      <c r="D334" s="196"/>
    </row>
    <row r="335" spans="4:4">
      <c r="D335" s="196"/>
    </row>
    <row r="336" spans="4:4">
      <c r="D336" s="196"/>
    </row>
    <row r="337" spans="4:4">
      <c r="D337" s="196"/>
    </row>
    <row r="338" spans="4:4">
      <c r="D338" s="196"/>
    </row>
    <row r="339" spans="4:4">
      <c r="D339" s="196"/>
    </row>
    <row r="340" spans="4:4">
      <c r="D340" s="196"/>
    </row>
    <row r="341" spans="4:4">
      <c r="D341" s="196"/>
    </row>
    <row r="342" spans="4:4">
      <c r="D342" s="196"/>
    </row>
    <row r="343" spans="4:4">
      <c r="D343" s="196"/>
    </row>
    <row r="344" spans="4:4">
      <c r="D344" s="196"/>
    </row>
    <row r="345" spans="4:4">
      <c r="D345" s="196"/>
    </row>
    <row r="346" spans="4:4">
      <c r="D346" s="196"/>
    </row>
    <row r="347" spans="4:4">
      <c r="D347" s="196"/>
    </row>
    <row r="348" spans="4:4">
      <c r="D348" s="196"/>
    </row>
    <row r="349" spans="4:4">
      <c r="D349" s="196"/>
    </row>
    <row r="350" spans="4:4">
      <c r="D350" s="196"/>
    </row>
    <row r="351" spans="4:4">
      <c r="D351" s="196"/>
    </row>
    <row r="352" spans="4:4">
      <c r="D352" s="196"/>
    </row>
    <row r="353" spans="4:4">
      <c r="D353" s="196"/>
    </row>
    <row r="354" spans="4:4">
      <c r="D354" s="196"/>
    </row>
    <row r="355" spans="4:4">
      <c r="D355" s="196"/>
    </row>
    <row r="356" spans="4:4">
      <c r="D356" s="196"/>
    </row>
    <row r="357" spans="4:4">
      <c r="D357" s="196"/>
    </row>
    <row r="358" spans="4:4">
      <c r="D358" s="196"/>
    </row>
    <row r="359" spans="4:4">
      <c r="D359" s="196"/>
    </row>
    <row r="360" spans="4:4">
      <c r="D360" s="196"/>
    </row>
    <row r="361" spans="4:4">
      <c r="D361" s="196"/>
    </row>
    <row r="362" spans="4:4">
      <c r="D362" s="196"/>
    </row>
    <row r="363" spans="4:4">
      <c r="D363" s="196"/>
    </row>
    <row r="364" spans="4:4">
      <c r="D364" s="196"/>
    </row>
    <row r="365" spans="4:4">
      <c r="D365" s="196"/>
    </row>
    <row r="366" spans="4:4">
      <c r="D366" s="196"/>
    </row>
    <row r="367" spans="4:4">
      <c r="D367" s="196"/>
    </row>
    <row r="368" spans="4:4">
      <c r="D368" s="196"/>
    </row>
    <row r="369" spans="4:4">
      <c r="D369" s="196"/>
    </row>
    <row r="370" spans="4:4">
      <c r="D370" s="196"/>
    </row>
    <row r="371" spans="4:4">
      <c r="D371" s="196"/>
    </row>
    <row r="372" spans="4:4">
      <c r="D372" s="196"/>
    </row>
    <row r="373" spans="4:4">
      <c r="D373" s="196"/>
    </row>
    <row r="374" spans="4:4">
      <c r="D374" s="196"/>
    </row>
    <row r="375" spans="4:4">
      <c r="D375" s="196"/>
    </row>
    <row r="376" spans="4:4">
      <c r="D376" s="196"/>
    </row>
    <row r="377" spans="4:4">
      <c r="D377" s="196"/>
    </row>
    <row r="378" spans="4:4">
      <c r="D378" s="196"/>
    </row>
    <row r="379" spans="4:4">
      <c r="D379" s="196"/>
    </row>
    <row r="380" spans="4:4">
      <c r="D380" s="196"/>
    </row>
    <row r="381" spans="4:4">
      <c r="D381" s="196"/>
    </row>
    <row r="382" spans="4:4">
      <c r="D382" s="196"/>
    </row>
    <row r="383" spans="4:4">
      <c r="D383" s="196"/>
    </row>
    <row r="384" spans="4:4">
      <c r="D384" s="196"/>
    </row>
    <row r="385" spans="4:4">
      <c r="D385" s="196"/>
    </row>
    <row r="386" spans="4:4">
      <c r="D386" s="196"/>
    </row>
    <row r="387" spans="4:4">
      <c r="D387" s="196"/>
    </row>
    <row r="388" spans="4:4">
      <c r="D388" s="196"/>
    </row>
    <row r="389" spans="4:4">
      <c r="D389" s="196"/>
    </row>
    <row r="390" spans="4:4">
      <c r="D390" s="196"/>
    </row>
    <row r="391" spans="4:4">
      <c r="D391" s="196"/>
    </row>
    <row r="392" spans="4:4">
      <c r="D392" s="196"/>
    </row>
    <row r="393" spans="4:4">
      <c r="D393" s="196"/>
    </row>
    <row r="394" spans="4:4">
      <c r="D394" s="196"/>
    </row>
    <row r="395" spans="4:4">
      <c r="D395" s="196"/>
    </row>
    <row r="396" spans="4:4">
      <c r="D396" s="196"/>
    </row>
    <row r="397" spans="4:4">
      <c r="D397" s="196"/>
    </row>
    <row r="398" spans="4:4">
      <c r="D398" s="196"/>
    </row>
    <row r="399" spans="4:4">
      <c r="D399" s="196"/>
    </row>
    <row r="400" spans="4:4">
      <c r="D400" s="196"/>
    </row>
    <row r="401" spans="4:4">
      <c r="D401" s="196"/>
    </row>
    <row r="402" spans="4:4">
      <c r="D402" s="196"/>
    </row>
    <row r="403" spans="4:4">
      <c r="D403" s="196"/>
    </row>
    <row r="404" spans="4:4">
      <c r="D404" s="196"/>
    </row>
    <row r="405" spans="4:4">
      <c r="D405" s="196"/>
    </row>
    <row r="406" spans="4:4">
      <c r="D406" s="196"/>
    </row>
    <row r="407" spans="4:4">
      <c r="D407" s="196"/>
    </row>
    <row r="408" spans="4:4">
      <c r="D408" s="196"/>
    </row>
    <row r="409" spans="4:4">
      <c r="D409" s="196"/>
    </row>
    <row r="410" spans="4:4">
      <c r="D410" s="196"/>
    </row>
    <row r="411" spans="4:4">
      <c r="D411" s="196"/>
    </row>
    <row r="412" spans="4:4">
      <c r="D412" s="196"/>
    </row>
    <row r="413" spans="4:4">
      <c r="D413" s="196"/>
    </row>
    <row r="414" spans="4:4">
      <c r="D414" s="196"/>
    </row>
    <row r="415" spans="4:4">
      <c r="D415" s="196"/>
    </row>
    <row r="416" spans="4:4">
      <c r="D416" s="196"/>
    </row>
    <row r="417" spans="4:4">
      <c r="D417" s="196"/>
    </row>
    <row r="418" spans="4:4">
      <c r="D418" s="196"/>
    </row>
    <row r="419" spans="4:4">
      <c r="D419" s="196"/>
    </row>
    <row r="420" spans="4:4">
      <c r="D420" s="196"/>
    </row>
    <row r="421" spans="4:4">
      <c r="D421" s="196"/>
    </row>
    <row r="422" spans="4:4">
      <c r="D422" s="196"/>
    </row>
    <row r="423" spans="4:4">
      <c r="D423" s="196"/>
    </row>
    <row r="424" spans="4:4">
      <c r="D424" s="196"/>
    </row>
    <row r="425" spans="4:4">
      <c r="D425" s="196"/>
    </row>
    <row r="426" spans="4:4">
      <c r="D426" s="196"/>
    </row>
    <row r="427" spans="4:4">
      <c r="D427" s="196"/>
    </row>
    <row r="428" spans="4:4">
      <c r="D428" s="196"/>
    </row>
    <row r="429" spans="4:4">
      <c r="D429" s="196"/>
    </row>
    <row r="430" spans="4:4">
      <c r="D430" s="196"/>
    </row>
    <row r="431" spans="4:4">
      <c r="D431" s="196"/>
    </row>
    <row r="432" spans="4:4">
      <c r="D432" s="196"/>
    </row>
    <row r="433" spans="4:4">
      <c r="D433" s="196"/>
    </row>
    <row r="434" spans="4:4">
      <c r="D434" s="196"/>
    </row>
    <row r="435" spans="4:4">
      <c r="D435" s="196"/>
    </row>
    <row r="436" spans="4:4">
      <c r="D436" s="196"/>
    </row>
    <row r="437" spans="4:4">
      <c r="D437" s="196"/>
    </row>
    <row r="438" spans="4:4">
      <c r="D438" s="196"/>
    </row>
    <row r="439" spans="4:4">
      <c r="D439" s="196"/>
    </row>
    <row r="440" spans="4:4">
      <c r="D440" s="196"/>
    </row>
    <row r="441" spans="4:4">
      <c r="D441" s="196"/>
    </row>
    <row r="442" spans="4:4">
      <c r="D442" s="196"/>
    </row>
    <row r="443" spans="4:4">
      <c r="D443" s="196"/>
    </row>
    <row r="444" spans="4:4">
      <c r="D444" s="196"/>
    </row>
    <row r="445" spans="4:4">
      <c r="D445" s="196"/>
    </row>
    <row r="446" spans="4:4">
      <c r="D446" s="196"/>
    </row>
    <row r="447" spans="4:4">
      <c r="D447" s="196"/>
    </row>
    <row r="448" spans="4:4">
      <c r="D448" s="196"/>
    </row>
    <row r="449" spans="4:4">
      <c r="D449" s="196"/>
    </row>
    <row r="450" spans="4:4">
      <c r="D450" s="196"/>
    </row>
    <row r="451" spans="4:4">
      <c r="D451" s="196"/>
    </row>
    <row r="452" spans="4:4">
      <c r="D452" s="196"/>
    </row>
    <row r="453" spans="4:4">
      <c r="D453" s="196"/>
    </row>
    <row r="454" spans="4:4">
      <c r="D454" s="196"/>
    </row>
    <row r="455" spans="4:4">
      <c r="D455" s="196"/>
    </row>
    <row r="456" spans="4:4">
      <c r="D456" s="196"/>
    </row>
    <row r="457" spans="4:4">
      <c r="D457" s="196"/>
    </row>
    <row r="458" spans="4:4">
      <c r="D458" s="196"/>
    </row>
    <row r="459" spans="4:4">
      <c r="D459" s="196"/>
    </row>
    <row r="460" spans="4:4">
      <c r="D460" s="196"/>
    </row>
    <row r="461" spans="4:4">
      <c r="D461" s="196"/>
    </row>
    <row r="462" spans="4:4">
      <c r="D462" s="196"/>
    </row>
    <row r="463" spans="4:4">
      <c r="D463" s="196"/>
    </row>
    <row r="464" spans="4:4">
      <c r="D464" s="196"/>
    </row>
    <row r="465" spans="4:4">
      <c r="D465" s="196"/>
    </row>
    <row r="466" spans="4:4">
      <c r="D466" s="196"/>
    </row>
    <row r="467" spans="4:4">
      <c r="D467" s="196"/>
    </row>
    <row r="468" spans="4:4">
      <c r="D468" s="196"/>
    </row>
    <row r="469" spans="4:4">
      <c r="D469" s="196"/>
    </row>
    <row r="470" spans="4:4">
      <c r="D470" s="196"/>
    </row>
    <row r="471" spans="4:4">
      <c r="D471" s="196"/>
    </row>
    <row r="472" spans="4:4">
      <c r="D472" s="196"/>
    </row>
    <row r="473" spans="4:4">
      <c r="D473" s="196"/>
    </row>
    <row r="474" spans="4:4">
      <c r="D474" s="196"/>
    </row>
    <row r="475" spans="4:4">
      <c r="D475" s="196"/>
    </row>
    <row r="476" spans="4:4">
      <c r="D476" s="196"/>
    </row>
    <row r="477" spans="4:4">
      <c r="D477" s="196"/>
    </row>
    <row r="478" spans="4:4">
      <c r="D478" s="196"/>
    </row>
    <row r="479" spans="4:4">
      <c r="D479" s="196"/>
    </row>
    <row r="480" spans="4:4">
      <c r="D480" s="196"/>
    </row>
    <row r="481" spans="4:4">
      <c r="D481" s="196"/>
    </row>
    <row r="482" spans="4:4">
      <c r="D482" s="196"/>
    </row>
    <row r="483" spans="4:4">
      <c r="D483" s="196"/>
    </row>
    <row r="484" spans="4:4">
      <c r="D484" s="196"/>
    </row>
    <row r="485" spans="4:4">
      <c r="D485" s="196"/>
    </row>
    <row r="486" spans="4:4">
      <c r="D486" s="196"/>
    </row>
    <row r="487" spans="4:4">
      <c r="D487" s="196"/>
    </row>
    <row r="488" spans="4:4">
      <c r="D488" s="196"/>
    </row>
    <row r="489" spans="4:4">
      <c r="D489" s="196"/>
    </row>
    <row r="490" spans="4:4">
      <c r="D490" s="196"/>
    </row>
    <row r="491" spans="4:4">
      <c r="D491" s="196"/>
    </row>
    <row r="492" spans="4:4">
      <c r="D492" s="196"/>
    </row>
    <row r="493" spans="4:4">
      <c r="D493" s="196"/>
    </row>
    <row r="494" spans="4:4">
      <c r="D494" s="196"/>
    </row>
    <row r="495" spans="4:4">
      <c r="D495" s="196"/>
    </row>
    <row r="496" spans="4:4">
      <c r="D496" s="196"/>
    </row>
    <row r="497" spans="4:4">
      <c r="D497" s="196"/>
    </row>
    <row r="498" spans="4:4">
      <c r="D498" s="196"/>
    </row>
    <row r="499" spans="4:4">
      <c r="D499" s="196"/>
    </row>
    <row r="500" spans="4:4">
      <c r="D500" s="196"/>
    </row>
    <row r="501" spans="4:4">
      <c r="D501" s="196"/>
    </row>
    <row r="502" spans="4:4">
      <c r="D502" s="196"/>
    </row>
    <row r="503" spans="4:4">
      <c r="D503" s="196"/>
    </row>
    <row r="504" spans="4:4">
      <c r="D504" s="196"/>
    </row>
    <row r="505" spans="4:4">
      <c r="D505" s="196"/>
    </row>
    <row r="506" spans="4:4">
      <c r="D506" s="196"/>
    </row>
    <row r="507" spans="4:4">
      <c r="D507" s="196"/>
    </row>
    <row r="508" spans="4:4">
      <c r="D508" s="196"/>
    </row>
    <row r="509" spans="4:4">
      <c r="D509" s="196"/>
    </row>
    <row r="510" spans="4:4">
      <c r="D510" s="196"/>
    </row>
    <row r="511" spans="4:4">
      <c r="D511" s="196"/>
    </row>
    <row r="512" spans="4:4">
      <c r="D512" s="196"/>
    </row>
    <row r="513" spans="4:4">
      <c r="D513" s="196"/>
    </row>
    <row r="514" spans="4:4">
      <c r="D514" s="196"/>
    </row>
    <row r="515" spans="4:4">
      <c r="D515" s="196"/>
    </row>
    <row r="516" spans="4:4">
      <c r="D516" s="196"/>
    </row>
    <row r="517" spans="4:4">
      <c r="D517" s="196"/>
    </row>
    <row r="518" spans="4:4">
      <c r="D518" s="196"/>
    </row>
    <row r="519" spans="4:4">
      <c r="D519" s="196"/>
    </row>
    <row r="520" spans="4:4">
      <c r="D520" s="196"/>
    </row>
    <row r="521" spans="4:4">
      <c r="D521" s="196"/>
    </row>
    <row r="522" spans="4:4">
      <c r="D522" s="196"/>
    </row>
    <row r="523" spans="4:4">
      <c r="D523" s="196"/>
    </row>
    <row r="524" spans="4:4">
      <c r="D524" s="196"/>
    </row>
    <row r="525" spans="4:4">
      <c r="D525" s="196"/>
    </row>
    <row r="526" spans="4:4">
      <c r="D526" s="196"/>
    </row>
    <row r="527" spans="4:4">
      <c r="D527" s="196"/>
    </row>
    <row r="528" spans="4:4">
      <c r="D528" s="196"/>
    </row>
    <row r="529" spans="4:4">
      <c r="D529" s="196"/>
    </row>
    <row r="530" spans="4:4">
      <c r="D530" s="196"/>
    </row>
    <row r="531" spans="4:4">
      <c r="D531" s="196"/>
    </row>
    <row r="532" spans="4:4">
      <c r="D532" s="196"/>
    </row>
    <row r="533" spans="4:4">
      <c r="D533" s="196"/>
    </row>
    <row r="534" spans="4:4">
      <c r="D534" s="196"/>
    </row>
    <row r="535" spans="4:4">
      <c r="D535" s="196"/>
    </row>
    <row r="536" spans="4:4">
      <c r="D536" s="196"/>
    </row>
    <row r="537" spans="4:4">
      <c r="D537" s="196"/>
    </row>
    <row r="538" spans="4:4">
      <c r="D538" s="196"/>
    </row>
    <row r="539" spans="4:4">
      <c r="D539" s="196"/>
    </row>
    <row r="540" spans="4:4">
      <c r="D540" s="196"/>
    </row>
    <row r="541" spans="4:4">
      <c r="D541" s="196"/>
    </row>
    <row r="542" spans="4:4">
      <c r="D542" s="196"/>
    </row>
    <row r="543" spans="4:4">
      <c r="D543" s="196"/>
    </row>
    <row r="544" spans="4:4">
      <c r="D544" s="196"/>
    </row>
    <row r="545" spans="4:4">
      <c r="D545" s="196"/>
    </row>
    <row r="546" spans="4:4">
      <c r="D546" s="196"/>
    </row>
    <row r="547" spans="4:4">
      <c r="D547" s="196"/>
    </row>
    <row r="548" spans="4:4">
      <c r="D548" s="196"/>
    </row>
    <row r="549" spans="4:4">
      <c r="D549" s="196"/>
    </row>
    <row r="550" spans="4:4">
      <c r="D550" s="196"/>
    </row>
    <row r="551" spans="4:4">
      <c r="D551" s="196"/>
    </row>
    <row r="552" spans="4:4">
      <c r="D552" s="196"/>
    </row>
    <row r="553" spans="4:4">
      <c r="D553" s="196"/>
    </row>
    <row r="554" spans="4:4">
      <c r="D554" s="196"/>
    </row>
    <row r="555" spans="4:4">
      <c r="D555" s="196"/>
    </row>
    <row r="556" spans="4:4">
      <c r="D556" s="196"/>
    </row>
    <row r="557" spans="4:4">
      <c r="D557" s="196"/>
    </row>
    <row r="558" spans="4:4">
      <c r="D558" s="196"/>
    </row>
    <row r="559" spans="4:4">
      <c r="D559" s="196"/>
    </row>
    <row r="560" spans="4:4">
      <c r="D560" s="196"/>
    </row>
    <row r="561" spans="4:4">
      <c r="D561" s="196"/>
    </row>
    <row r="562" spans="4:4">
      <c r="D562" s="196"/>
    </row>
    <row r="563" spans="4:4">
      <c r="D563" s="196"/>
    </row>
    <row r="564" spans="4:4">
      <c r="D564" s="196"/>
    </row>
    <row r="565" spans="4:4">
      <c r="D565" s="196"/>
    </row>
    <row r="566" spans="4:4">
      <c r="D566" s="196"/>
    </row>
    <row r="567" spans="4:4">
      <c r="D567" s="196"/>
    </row>
    <row r="568" spans="4:4">
      <c r="D568" s="196"/>
    </row>
    <row r="569" spans="4:4">
      <c r="D569" s="196"/>
    </row>
    <row r="570" spans="4:4">
      <c r="D570" s="196"/>
    </row>
    <row r="571" spans="4:4">
      <c r="D571" s="196"/>
    </row>
    <row r="572" spans="4:4">
      <c r="D572" s="196"/>
    </row>
    <row r="573" spans="4:4">
      <c r="D573" s="196"/>
    </row>
    <row r="574" spans="4:4">
      <c r="D574" s="196"/>
    </row>
    <row r="575" spans="4:4">
      <c r="D575" s="196"/>
    </row>
    <row r="576" spans="4:4">
      <c r="D576" s="196"/>
    </row>
    <row r="577" spans="4:4">
      <c r="D577" s="196"/>
    </row>
    <row r="578" spans="4:4">
      <c r="D578" s="196"/>
    </row>
    <row r="579" spans="4:4">
      <c r="D579" s="196"/>
    </row>
    <row r="580" spans="4:4">
      <c r="D580" s="196"/>
    </row>
    <row r="581" spans="4:4">
      <c r="D581" s="196"/>
    </row>
    <row r="582" spans="4:4">
      <c r="D582" s="196"/>
    </row>
    <row r="583" spans="4:4">
      <c r="D583" s="196"/>
    </row>
    <row r="584" spans="4:4">
      <c r="D584" s="196"/>
    </row>
    <row r="585" spans="4:4">
      <c r="D585" s="196"/>
    </row>
    <row r="586" spans="4:4">
      <c r="D586" s="196"/>
    </row>
    <row r="587" spans="4:4">
      <c r="D587" s="196"/>
    </row>
    <row r="588" spans="4:4">
      <c r="D588" s="196"/>
    </row>
    <row r="589" spans="4:4">
      <c r="D589" s="196"/>
    </row>
    <row r="590" spans="4:4">
      <c r="D590" s="196"/>
    </row>
    <row r="591" spans="4:4">
      <c r="D591" s="196"/>
    </row>
    <row r="592" spans="4:4">
      <c r="D592" s="196"/>
    </row>
    <row r="593" spans="4:4">
      <c r="D593" s="196"/>
    </row>
    <row r="594" spans="4:4">
      <c r="D594" s="196"/>
    </row>
    <row r="595" spans="4:4">
      <c r="D595" s="196"/>
    </row>
    <row r="596" spans="4:4">
      <c r="D596" s="196"/>
    </row>
    <row r="597" spans="4:4">
      <c r="D597" s="196"/>
    </row>
    <row r="598" spans="4:4">
      <c r="D598" s="196"/>
    </row>
    <row r="599" spans="4:4">
      <c r="D599" s="196"/>
    </row>
    <row r="600" spans="4:4">
      <c r="D600" s="196"/>
    </row>
    <row r="601" spans="4:4">
      <c r="D601" s="196"/>
    </row>
    <row r="602" spans="4:4">
      <c r="D602" s="196"/>
    </row>
    <row r="603" spans="4:4">
      <c r="D603" s="196"/>
    </row>
    <row r="604" spans="4:4">
      <c r="D604" s="196"/>
    </row>
    <row r="605" spans="4:4">
      <c r="D605" s="196"/>
    </row>
    <row r="606" spans="4:4">
      <c r="D606" s="196"/>
    </row>
    <row r="607" spans="4:4">
      <c r="D607" s="196"/>
    </row>
    <row r="608" spans="4:4">
      <c r="D608" s="196"/>
    </row>
    <row r="609" spans="4:4">
      <c r="D609" s="196"/>
    </row>
    <row r="610" spans="4:4">
      <c r="D610" s="196"/>
    </row>
    <row r="611" spans="4:4">
      <c r="D611" s="196"/>
    </row>
    <row r="612" spans="4:4">
      <c r="D612" s="196"/>
    </row>
    <row r="613" spans="4:4">
      <c r="D613" s="196"/>
    </row>
    <row r="614" spans="4:4">
      <c r="D614" s="196"/>
    </row>
    <row r="615" spans="4:4">
      <c r="D615" s="196"/>
    </row>
    <row r="616" spans="4:4">
      <c r="D616" s="196"/>
    </row>
    <row r="617" spans="4:4">
      <c r="D617" s="196"/>
    </row>
    <row r="618" spans="4:4">
      <c r="D618" s="196"/>
    </row>
    <row r="619" spans="4:4">
      <c r="D619" s="196"/>
    </row>
    <row r="620" spans="4:4">
      <c r="D620" s="196"/>
    </row>
    <row r="621" spans="4:4">
      <c r="D621" s="196"/>
    </row>
    <row r="622" spans="4:4">
      <c r="D622" s="196"/>
    </row>
    <row r="623" spans="4:4">
      <c r="D623" s="196"/>
    </row>
    <row r="624" spans="4:4">
      <c r="D624" s="196"/>
    </row>
    <row r="625" spans="4:4">
      <c r="D625" s="196"/>
    </row>
    <row r="626" spans="4:4">
      <c r="D626" s="196"/>
    </row>
    <row r="627" spans="4:4">
      <c r="D627" s="196"/>
    </row>
    <row r="628" spans="4:4">
      <c r="D628" s="196"/>
    </row>
    <row r="629" spans="4:4">
      <c r="D629" s="196"/>
    </row>
    <row r="630" spans="4:4">
      <c r="D630" s="196"/>
    </row>
    <row r="631" spans="4:4">
      <c r="D631" s="196"/>
    </row>
    <row r="632" spans="4:4">
      <c r="D632" s="196"/>
    </row>
    <row r="633" spans="4:4">
      <c r="D633" s="196"/>
    </row>
    <row r="634" spans="4:4">
      <c r="D634" s="196"/>
    </row>
    <row r="635" spans="4:4">
      <c r="D635" s="196"/>
    </row>
    <row r="636" spans="4:4">
      <c r="D636" s="196"/>
    </row>
    <row r="637" spans="4:4">
      <c r="D637" s="196"/>
    </row>
    <row r="638" spans="4:4">
      <c r="D638" s="196"/>
    </row>
    <row r="639" spans="4:4">
      <c r="D639" s="196"/>
    </row>
    <row r="640" spans="4:4">
      <c r="D640" s="196"/>
    </row>
    <row r="641" spans="4:4">
      <c r="D641" s="196"/>
    </row>
    <row r="642" spans="4:4">
      <c r="D642" s="196"/>
    </row>
    <row r="643" spans="4:4">
      <c r="D643" s="196"/>
    </row>
    <row r="644" spans="4:4">
      <c r="D644" s="196"/>
    </row>
    <row r="645" spans="4:4">
      <c r="D645" s="196"/>
    </row>
    <row r="646" spans="4:4">
      <c r="D646" s="196"/>
    </row>
    <row r="647" spans="4:4">
      <c r="D647" s="196"/>
    </row>
    <row r="648" spans="4:4">
      <c r="D648" s="196"/>
    </row>
    <row r="649" spans="4:4">
      <c r="D649" s="196"/>
    </row>
    <row r="650" spans="4:4">
      <c r="D650" s="196"/>
    </row>
    <row r="651" spans="4:4">
      <c r="D651" s="196"/>
    </row>
    <row r="652" spans="4:4">
      <c r="D652" s="196"/>
    </row>
    <row r="653" spans="4:4">
      <c r="D653" s="196"/>
    </row>
    <row r="654" spans="4:4">
      <c r="D654" s="196"/>
    </row>
    <row r="655" spans="4:4">
      <c r="D655" s="196"/>
    </row>
    <row r="656" spans="4:4">
      <c r="D656" s="196"/>
    </row>
    <row r="657" spans="4:4">
      <c r="D657" s="196"/>
    </row>
    <row r="658" spans="4:4">
      <c r="D658" s="196"/>
    </row>
    <row r="659" spans="4:4">
      <c r="D659" s="196"/>
    </row>
    <row r="660" spans="4:4">
      <c r="D660" s="196"/>
    </row>
    <row r="661" spans="4:4">
      <c r="D661" s="196"/>
    </row>
    <row r="662" spans="4:4">
      <c r="D662" s="196"/>
    </row>
    <row r="663" spans="4:4">
      <c r="D663" s="196"/>
    </row>
    <row r="664" spans="4:4">
      <c r="D664" s="196"/>
    </row>
    <row r="665" spans="4:4">
      <c r="D665" s="196"/>
    </row>
    <row r="666" spans="4:4">
      <c r="D666" s="196"/>
    </row>
    <row r="667" spans="4:4">
      <c r="D667" s="196"/>
    </row>
    <row r="668" spans="4:4">
      <c r="D668" s="196"/>
    </row>
    <row r="669" spans="4:4">
      <c r="D669" s="196"/>
    </row>
    <row r="670" spans="4:4">
      <c r="D670" s="196"/>
    </row>
    <row r="671" spans="4:4">
      <c r="D671" s="196"/>
    </row>
    <row r="672" spans="4:4">
      <c r="D672" s="196"/>
    </row>
    <row r="673" spans="4:4">
      <c r="D673" s="196"/>
    </row>
    <row r="674" spans="4:4">
      <c r="D674" s="196"/>
    </row>
    <row r="675" spans="4:4">
      <c r="D675" s="196"/>
    </row>
    <row r="676" spans="4:4">
      <c r="D676" s="196"/>
    </row>
    <row r="677" spans="4:4">
      <c r="D677" s="196"/>
    </row>
    <row r="678" spans="4:4">
      <c r="D678" s="196"/>
    </row>
    <row r="679" spans="4:4">
      <c r="D679" s="196"/>
    </row>
    <row r="680" spans="4:4">
      <c r="D680" s="196"/>
    </row>
    <row r="681" spans="4:4">
      <c r="D681" s="196"/>
    </row>
    <row r="682" spans="4:4">
      <c r="D682" s="196"/>
    </row>
    <row r="683" spans="4:4">
      <c r="D683" s="196"/>
    </row>
    <row r="684" spans="4:4">
      <c r="D684" s="196"/>
    </row>
    <row r="685" spans="4:4">
      <c r="D685" s="196"/>
    </row>
    <row r="686" spans="4:4">
      <c r="D686" s="196"/>
    </row>
    <row r="687" spans="4:4">
      <c r="D687" s="196"/>
    </row>
    <row r="688" spans="4:4">
      <c r="D688" s="196"/>
    </row>
    <row r="689" spans="4:4">
      <c r="D689" s="196"/>
    </row>
    <row r="690" spans="4:4">
      <c r="D690" s="196"/>
    </row>
    <row r="691" spans="4:4">
      <c r="D691" s="196"/>
    </row>
    <row r="692" spans="4:4">
      <c r="D692" s="196"/>
    </row>
    <row r="693" spans="4:4">
      <c r="D693" s="196"/>
    </row>
    <row r="694" spans="4:4">
      <c r="D694" s="196"/>
    </row>
    <row r="695" spans="4:4">
      <c r="D695" s="196"/>
    </row>
    <row r="696" spans="4:4">
      <c r="D696" s="196"/>
    </row>
    <row r="697" spans="4:4">
      <c r="D697" s="196"/>
    </row>
    <row r="698" spans="4:4">
      <c r="D698" s="196"/>
    </row>
    <row r="699" spans="4:4">
      <c r="D699" s="196"/>
    </row>
    <row r="700" spans="4:4">
      <c r="D700" s="196"/>
    </row>
    <row r="701" spans="4:4">
      <c r="D701" s="196"/>
    </row>
    <row r="702" spans="4:4">
      <c r="D702" s="196"/>
    </row>
    <row r="703" spans="4:4">
      <c r="D703" s="196"/>
    </row>
    <row r="704" spans="4:4">
      <c r="D704" s="196"/>
    </row>
    <row r="705" spans="4:4">
      <c r="D705" s="196"/>
    </row>
    <row r="706" spans="4:4">
      <c r="D706" s="196"/>
    </row>
    <row r="707" spans="4:4">
      <c r="D707" s="196"/>
    </row>
    <row r="708" spans="4:4">
      <c r="D708" s="196"/>
    </row>
    <row r="709" spans="4:4">
      <c r="D709" s="196"/>
    </row>
    <row r="710" spans="4:4">
      <c r="D710" s="196"/>
    </row>
    <row r="711" spans="4:4">
      <c r="D711" s="196"/>
    </row>
    <row r="712" spans="4:4">
      <c r="D712" s="196"/>
    </row>
    <row r="713" spans="4:4">
      <c r="D713" s="196"/>
    </row>
    <row r="714" spans="4:4">
      <c r="D714" s="196"/>
    </row>
    <row r="715" spans="4:4">
      <c r="D715" s="196"/>
    </row>
    <row r="716" spans="4:4">
      <c r="D716" s="196"/>
    </row>
    <row r="717" spans="4:4">
      <c r="D717" s="196"/>
    </row>
    <row r="718" spans="4:4">
      <c r="D718" s="196"/>
    </row>
    <row r="719" spans="4:4">
      <c r="D719" s="196"/>
    </row>
    <row r="720" spans="4:4">
      <c r="D720" s="196"/>
    </row>
    <row r="721" spans="4:4">
      <c r="D721" s="196"/>
    </row>
    <row r="722" spans="4:4">
      <c r="D722" s="196"/>
    </row>
    <row r="723" spans="4:4">
      <c r="D723" s="196"/>
    </row>
    <row r="724" spans="4:4">
      <c r="D724" s="196"/>
    </row>
    <row r="725" spans="4:4">
      <c r="D725" s="196"/>
    </row>
    <row r="726" spans="4:4">
      <c r="D726" s="196"/>
    </row>
    <row r="727" spans="4:4">
      <c r="D727" s="196"/>
    </row>
    <row r="728" spans="4:4">
      <c r="D728" s="196"/>
    </row>
    <row r="729" spans="4:4">
      <c r="D729" s="196"/>
    </row>
    <row r="730" spans="4:4">
      <c r="D730" s="196"/>
    </row>
    <row r="731" spans="4:4">
      <c r="D731" s="196"/>
    </row>
    <row r="732" spans="4:4">
      <c r="D732" s="196"/>
    </row>
    <row r="733" spans="4:4">
      <c r="D733" s="196"/>
    </row>
    <row r="734" spans="4:4">
      <c r="D734" s="196"/>
    </row>
    <row r="735" spans="4:4">
      <c r="D735" s="196"/>
    </row>
    <row r="736" spans="4:4">
      <c r="D736" s="196"/>
    </row>
    <row r="737" spans="4:4">
      <c r="D737" s="196"/>
    </row>
    <row r="738" spans="4:4">
      <c r="D738" s="196"/>
    </row>
    <row r="739" spans="4:4">
      <c r="D739" s="196"/>
    </row>
    <row r="740" spans="4:4">
      <c r="D740" s="196"/>
    </row>
    <row r="741" spans="4:4">
      <c r="D741" s="196"/>
    </row>
    <row r="742" spans="4:4">
      <c r="D742" s="196"/>
    </row>
    <row r="743" spans="4:4">
      <c r="D743" s="196"/>
    </row>
    <row r="744" spans="4:4">
      <c r="D744" s="196"/>
    </row>
    <row r="745" spans="4:4">
      <c r="D745" s="196"/>
    </row>
    <row r="746" spans="4:4">
      <c r="D746" s="196"/>
    </row>
    <row r="747" spans="4:4">
      <c r="D747" s="196"/>
    </row>
    <row r="748" spans="4:4">
      <c r="D748" s="196"/>
    </row>
    <row r="749" spans="4:4">
      <c r="D749" s="196"/>
    </row>
    <row r="750" spans="4:4">
      <c r="D750" s="196"/>
    </row>
    <row r="751" spans="4:4">
      <c r="D751" s="196"/>
    </row>
    <row r="752" spans="4:4">
      <c r="D752" s="196"/>
    </row>
    <row r="753" spans="4:4">
      <c r="D753" s="196"/>
    </row>
    <row r="754" spans="4:4">
      <c r="D754" s="196"/>
    </row>
    <row r="755" spans="4:4">
      <c r="D755" s="196"/>
    </row>
    <row r="756" spans="4:4">
      <c r="D756" s="196"/>
    </row>
    <row r="757" spans="4:4">
      <c r="D757" s="196"/>
    </row>
    <row r="758" spans="4:4">
      <c r="D758" s="196"/>
    </row>
    <row r="759" spans="4:4">
      <c r="D759" s="196"/>
    </row>
    <row r="760" spans="4:4">
      <c r="D760" s="196"/>
    </row>
    <row r="761" spans="4:4">
      <c r="D761" s="196"/>
    </row>
    <row r="762" spans="4:4">
      <c r="D762" s="196"/>
    </row>
    <row r="763" spans="4:4">
      <c r="D763" s="196"/>
    </row>
    <row r="764" spans="4:4">
      <c r="D764" s="196"/>
    </row>
    <row r="765" spans="4:4">
      <c r="D765" s="196"/>
    </row>
    <row r="766" spans="4:4">
      <c r="D766" s="196"/>
    </row>
    <row r="767" spans="4:4">
      <c r="D767" s="196"/>
    </row>
    <row r="768" spans="4:4">
      <c r="D768" s="196"/>
    </row>
    <row r="769" spans="4:4">
      <c r="D769" s="196"/>
    </row>
    <row r="770" spans="4:4">
      <c r="D770" s="196"/>
    </row>
    <row r="771" spans="4:4">
      <c r="D771" s="196"/>
    </row>
    <row r="772" spans="4:4">
      <c r="D772" s="196"/>
    </row>
    <row r="773" spans="4:4">
      <c r="D773" s="196"/>
    </row>
    <row r="774" spans="4:4">
      <c r="D774" s="196"/>
    </row>
    <row r="775" spans="4:4">
      <c r="D775" s="196"/>
    </row>
    <row r="776" spans="4:4">
      <c r="D776" s="196"/>
    </row>
    <row r="777" spans="4:4">
      <c r="D777" s="196"/>
    </row>
    <row r="778" spans="4:4">
      <c r="D778" s="196"/>
    </row>
    <row r="779" spans="4:4">
      <c r="D779" s="196"/>
    </row>
    <row r="780" spans="4:4">
      <c r="D780" s="196"/>
    </row>
    <row r="781" spans="4:4">
      <c r="D781" s="196"/>
    </row>
    <row r="782" spans="4:4">
      <c r="D782" s="196"/>
    </row>
    <row r="783" spans="4:4">
      <c r="D783" s="196"/>
    </row>
    <row r="784" spans="4:4">
      <c r="D784" s="196"/>
    </row>
    <row r="785" spans="4:4">
      <c r="D785" s="196"/>
    </row>
    <row r="786" spans="4:4">
      <c r="D786" s="196"/>
    </row>
    <row r="787" spans="4:4">
      <c r="D787" s="196"/>
    </row>
    <row r="788" spans="4:4">
      <c r="D788" s="196"/>
    </row>
    <row r="789" spans="4:4">
      <c r="D789" s="196"/>
    </row>
    <row r="790" spans="4:4">
      <c r="D790" s="196"/>
    </row>
    <row r="791" spans="4:4">
      <c r="D791" s="196"/>
    </row>
    <row r="792" spans="4:4">
      <c r="D792" s="196"/>
    </row>
    <row r="793" spans="4:4">
      <c r="D793" s="196"/>
    </row>
    <row r="794" spans="4:4">
      <c r="D794" s="196"/>
    </row>
    <row r="795" spans="4:4">
      <c r="D795" s="196"/>
    </row>
    <row r="796" spans="4:4">
      <c r="D796" s="196"/>
    </row>
    <row r="797" spans="4:4">
      <c r="D797" s="196"/>
    </row>
    <row r="798" spans="4:4">
      <c r="D798" s="196"/>
    </row>
    <row r="799" spans="4:4">
      <c r="D799" s="196"/>
    </row>
    <row r="800" spans="4:4">
      <c r="D800" s="196"/>
    </row>
    <row r="801" spans="4:4">
      <c r="D801" s="196"/>
    </row>
    <row r="802" spans="4:4">
      <c r="D802" s="196"/>
    </row>
    <row r="803" spans="4:4">
      <c r="D803" s="196"/>
    </row>
    <row r="804" spans="4:4">
      <c r="D804" s="196"/>
    </row>
    <row r="805" spans="4:4">
      <c r="D805" s="196"/>
    </row>
    <row r="806" spans="4:4">
      <c r="D806" s="196"/>
    </row>
    <row r="807" spans="4:4">
      <c r="D807" s="196"/>
    </row>
    <row r="808" spans="4:4">
      <c r="D808" s="196"/>
    </row>
    <row r="809" spans="4:4">
      <c r="D809" s="196"/>
    </row>
    <row r="810" spans="4:4">
      <c r="D810" s="196"/>
    </row>
    <row r="811" spans="4:4">
      <c r="D811" s="196"/>
    </row>
    <row r="812" spans="4:4">
      <c r="D812" s="196"/>
    </row>
    <row r="813" spans="4:4">
      <c r="D813" s="196"/>
    </row>
    <row r="814" spans="4:4">
      <c r="D814" s="196"/>
    </row>
    <row r="815" spans="4:4">
      <c r="D815" s="196"/>
    </row>
    <row r="816" spans="4:4">
      <c r="D816" s="196"/>
    </row>
    <row r="817" spans="4:4">
      <c r="D817" s="196"/>
    </row>
    <row r="818" spans="4:4">
      <c r="D818" s="196"/>
    </row>
    <row r="819" spans="4:4">
      <c r="D819" s="196"/>
    </row>
    <row r="820" spans="4:4">
      <c r="D820" s="196"/>
    </row>
    <row r="821" spans="4:4">
      <c r="D821" s="196"/>
    </row>
    <row r="822" spans="4:4">
      <c r="D822" s="196"/>
    </row>
    <row r="823" spans="4:4">
      <c r="D823" s="196"/>
    </row>
    <row r="824" spans="4:4">
      <c r="D824" s="196"/>
    </row>
    <row r="825" spans="4:4">
      <c r="D825" s="196"/>
    </row>
    <row r="826" spans="4:4">
      <c r="D826" s="196"/>
    </row>
    <row r="827" spans="4:4">
      <c r="D827" s="196"/>
    </row>
    <row r="828" spans="4:4">
      <c r="D828" s="196"/>
    </row>
    <row r="829" spans="4:4">
      <c r="D829" s="196"/>
    </row>
    <row r="830" spans="4:4">
      <c r="D830" s="196"/>
    </row>
    <row r="831" spans="4:4">
      <c r="D831" s="196"/>
    </row>
    <row r="832" spans="4:4">
      <c r="D832" s="196"/>
    </row>
    <row r="833" spans="4:4">
      <c r="D833" s="196"/>
    </row>
    <row r="834" spans="4:4">
      <c r="D834" s="196"/>
    </row>
    <row r="835" spans="4:4">
      <c r="D835" s="196"/>
    </row>
    <row r="836" spans="4:4">
      <c r="D836" s="196"/>
    </row>
    <row r="837" spans="4:4">
      <c r="D837" s="196"/>
    </row>
    <row r="838" spans="4:4">
      <c r="D838" s="196"/>
    </row>
    <row r="839" spans="4:4">
      <c r="D839" s="196"/>
    </row>
    <row r="840" spans="4:4">
      <c r="D840" s="196"/>
    </row>
    <row r="841" spans="4:4">
      <c r="D841" s="196"/>
    </row>
    <row r="842" spans="4:4">
      <c r="D842" s="196"/>
    </row>
    <row r="843" spans="4:4">
      <c r="D843" s="196"/>
    </row>
    <row r="844" spans="4:4">
      <c r="D844" s="196"/>
    </row>
    <row r="845" spans="4:4">
      <c r="D845" s="196"/>
    </row>
    <row r="846" spans="4:4">
      <c r="D846" s="196"/>
    </row>
    <row r="847" spans="4:4">
      <c r="D847" s="196"/>
    </row>
    <row r="848" spans="4:4">
      <c r="D848" s="196"/>
    </row>
    <row r="849" spans="4:4">
      <c r="D849" s="196"/>
    </row>
    <row r="850" spans="4:4">
      <c r="D850" s="196"/>
    </row>
    <row r="851" spans="4:4">
      <c r="D851" s="196"/>
    </row>
    <row r="852" spans="4:4">
      <c r="D852" s="196"/>
    </row>
    <row r="853" spans="4:4">
      <c r="D853" s="196"/>
    </row>
    <row r="854" spans="4:4">
      <c r="D854" s="196"/>
    </row>
    <row r="855" spans="4:4">
      <c r="D855" s="196"/>
    </row>
    <row r="856" spans="4:4">
      <c r="D856" s="196"/>
    </row>
    <row r="857" spans="4:4">
      <c r="D857" s="196"/>
    </row>
    <row r="858" spans="4:4">
      <c r="D858" s="196"/>
    </row>
    <row r="859" spans="4:4">
      <c r="D859" s="196"/>
    </row>
    <row r="860" spans="4:4">
      <c r="D860" s="196"/>
    </row>
    <row r="861" spans="4:4">
      <c r="D861" s="196"/>
    </row>
    <row r="862" spans="4:4">
      <c r="D862" s="196"/>
    </row>
    <row r="863" spans="4:4">
      <c r="D863" s="196"/>
    </row>
    <row r="864" spans="4:4">
      <c r="D864" s="196"/>
    </row>
    <row r="865" spans="4:4">
      <c r="D865" s="196"/>
    </row>
    <row r="866" spans="4:4">
      <c r="D866" s="196"/>
    </row>
    <row r="867" spans="4:4">
      <c r="D867" s="196"/>
    </row>
    <row r="868" spans="4:4">
      <c r="D868" s="196"/>
    </row>
    <row r="869" spans="4:4">
      <c r="D869" s="196"/>
    </row>
    <row r="870" spans="4:4">
      <c r="D870" s="196"/>
    </row>
    <row r="871" spans="4:4">
      <c r="D871" s="196"/>
    </row>
    <row r="872" spans="4:4">
      <c r="D872" s="196"/>
    </row>
    <row r="873" spans="4:4">
      <c r="D873" s="196"/>
    </row>
    <row r="874" spans="4:4">
      <c r="D874" s="196"/>
    </row>
    <row r="875" spans="4:4">
      <c r="D875" s="196"/>
    </row>
    <row r="876" spans="4:4">
      <c r="D876" s="196"/>
    </row>
    <row r="877" spans="4:4">
      <c r="D877" s="196"/>
    </row>
    <row r="878" spans="4:4">
      <c r="D878" s="196"/>
    </row>
    <row r="879" spans="4:4">
      <c r="D879" s="196"/>
    </row>
    <row r="880" spans="4:4">
      <c r="D880" s="196"/>
    </row>
    <row r="881" spans="4:4">
      <c r="D881" s="196"/>
    </row>
    <row r="882" spans="4:4">
      <c r="D882" s="196"/>
    </row>
    <row r="883" spans="4:4">
      <c r="D883" s="196"/>
    </row>
    <row r="884" spans="4:4">
      <c r="D884" s="196"/>
    </row>
    <row r="885" spans="4:4">
      <c r="D885" s="196"/>
    </row>
    <row r="886" spans="4:4">
      <c r="D886" s="196"/>
    </row>
    <row r="887" spans="4:4">
      <c r="D887" s="196"/>
    </row>
    <row r="888" spans="4:4">
      <c r="D888" s="196"/>
    </row>
    <row r="889" spans="4:4">
      <c r="D889" s="196"/>
    </row>
    <row r="890" spans="4:4">
      <c r="D890" s="196"/>
    </row>
    <row r="891" spans="4:4">
      <c r="D891" s="196"/>
    </row>
    <row r="892" spans="4:4">
      <c r="D892" s="196"/>
    </row>
    <row r="893" spans="4:4">
      <c r="D893" s="196"/>
    </row>
    <row r="894" spans="4:4">
      <c r="D894" s="196"/>
    </row>
    <row r="895" spans="4:4">
      <c r="D895" s="196"/>
    </row>
    <row r="896" spans="4:4">
      <c r="D896" s="196"/>
    </row>
    <row r="897" spans="4:4">
      <c r="D897" s="196"/>
    </row>
    <row r="898" spans="4:4">
      <c r="D898" s="196"/>
    </row>
    <row r="899" spans="4:4">
      <c r="D899" s="196"/>
    </row>
    <row r="900" spans="4:4">
      <c r="D900" s="196"/>
    </row>
    <row r="901" spans="4:4">
      <c r="D901" s="196"/>
    </row>
    <row r="902" spans="4:4">
      <c r="D902" s="196"/>
    </row>
    <row r="903" spans="4:4">
      <c r="D903" s="196"/>
    </row>
    <row r="904" spans="4:4">
      <c r="D904" s="196"/>
    </row>
    <row r="905" spans="4:4">
      <c r="D905" s="196"/>
    </row>
    <row r="906" spans="4:4">
      <c r="D906" s="196"/>
    </row>
    <row r="907" spans="4:4">
      <c r="D907" s="196"/>
    </row>
    <row r="908" spans="4:4">
      <c r="D908" s="196"/>
    </row>
    <row r="909" spans="4:4">
      <c r="D909" s="196"/>
    </row>
    <row r="910" spans="4:4">
      <c r="D910" s="196"/>
    </row>
    <row r="911" spans="4:4">
      <c r="D911" s="196"/>
    </row>
    <row r="912" spans="4:4">
      <c r="D912" s="196"/>
    </row>
    <row r="913" spans="4:4">
      <c r="D913" s="196"/>
    </row>
    <row r="914" spans="4:4">
      <c r="D914" s="196"/>
    </row>
    <row r="915" spans="4:4">
      <c r="D915" s="196"/>
    </row>
    <row r="916" spans="4:4">
      <c r="D916" s="196"/>
    </row>
    <row r="917" spans="4:4">
      <c r="D917" s="196"/>
    </row>
    <row r="918" spans="4:4">
      <c r="D918" s="196"/>
    </row>
    <row r="919" spans="4:4">
      <c r="D919" s="196"/>
    </row>
    <row r="920" spans="4:4">
      <c r="D920" s="196"/>
    </row>
    <row r="921" spans="4:4">
      <c r="D921" s="196"/>
    </row>
    <row r="922" spans="4:4">
      <c r="D922" s="196"/>
    </row>
    <row r="923" spans="4:4">
      <c r="D923" s="196"/>
    </row>
    <row r="924" spans="4:4">
      <c r="D924" s="196"/>
    </row>
    <row r="925" spans="4:4">
      <c r="D925" s="196"/>
    </row>
    <row r="926" spans="4:4">
      <c r="D926" s="196"/>
    </row>
    <row r="927" spans="4:4">
      <c r="D927" s="196"/>
    </row>
    <row r="928" spans="4:4">
      <c r="D928" s="196"/>
    </row>
    <row r="929" spans="4:4">
      <c r="D929" s="196"/>
    </row>
    <row r="930" spans="4:4">
      <c r="D930" s="196"/>
    </row>
    <row r="931" spans="4:4">
      <c r="D931" s="196"/>
    </row>
    <row r="932" spans="4:4">
      <c r="D932" s="196"/>
    </row>
    <row r="933" spans="4:4">
      <c r="D933" s="196"/>
    </row>
    <row r="934" spans="4:4">
      <c r="D934" s="196"/>
    </row>
    <row r="935" spans="4:4">
      <c r="D935" s="196"/>
    </row>
    <row r="936" spans="4:4">
      <c r="D936" s="196"/>
    </row>
    <row r="937" spans="4:4">
      <c r="D937" s="196"/>
    </row>
    <row r="938" spans="4:4">
      <c r="D938" s="196"/>
    </row>
    <row r="939" spans="4:4">
      <c r="D939" s="196"/>
    </row>
    <row r="940" spans="4:4">
      <c r="D940" s="196"/>
    </row>
    <row r="941" spans="4:4">
      <c r="D941" s="196"/>
    </row>
    <row r="942" spans="4:4">
      <c r="D942" s="196"/>
    </row>
    <row r="943" spans="4:4">
      <c r="D943" s="196"/>
    </row>
    <row r="944" spans="4:4">
      <c r="D944" s="196"/>
    </row>
    <row r="945" spans="4:4">
      <c r="D945" s="196"/>
    </row>
    <row r="946" spans="4:4">
      <c r="D946" s="196"/>
    </row>
    <row r="947" spans="4:4">
      <c r="D947" s="196"/>
    </row>
    <row r="948" spans="4:4">
      <c r="D948" s="196"/>
    </row>
    <row r="949" spans="4:4">
      <c r="D949" s="196"/>
    </row>
    <row r="950" spans="4:4">
      <c r="D950" s="196"/>
    </row>
    <row r="951" spans="4:4">
      <c r="D951" s="196"/>
    </row>
    <row r="952" spans="4:4">
      <c r="D952" s="196"/>
    </row>
    <row r="953" spans="4:4">
      <c r="D953" s="196"/>
    </row>
    <row r="954" spans="4:4">
      <c r="D954" s="196"/>
    </row>
    <row r="955" spans="4:4">
      <c r="D955" s="196"/>
    </row>
    <row r="956" spans="4:4">
      <c r="D956" s="196"/>
    </row>
    <row r="957" spans="4:4">
      <c r="D957" s="196"/>
    </row>
    <row r="958" spans="4:4">
      <c r="D958" s="196"/>
    </row>
    <row r="959" spans="4:4">
      <c r="D959" s="196"/>
    </row>
    <row r="960" spans="4:4">
      <c r="D960" s="196"/>
    </row>
    <row r="961" spans="4:4">
      <c r="D961" s="196"/>
    </row>
    <row r="962" spans="4:4">
      <c r="D962" s="196"/>
    </row>
    <row r="963" spans="4:4">
      <c r="D963" s="196"/>
    </row>
    <row r="964" spans="4:4">
      <c r="D964" s="196"/>
    </row>
    <row r="965" spans="4:4">
      <c r="D965" s="196"/>
    </row>
    <row r="966" spans="4:4">
      <c r="D966" s="196"/>
    </row>
    <row r="967" spans="4:4">
      <c r="D967" s="196"/>
    </row>
    <row r="968" spans="4:4">
      <c r="D968" s="196"/>
    </row>
    <row r="969" spans="4:4">
      <c r="D969" s="196"/>
    </row>
    <row r="970" spans="4:4">
      <c r="D970" s="196"/>
    </row>
    <row r="971" spans="4:4">
      <c r="D971" s="196"/>
    </row>
    <row r="972" spans="4:4">
      <c r="D972" s="196"/>
    </row>
    <row r="973" spans="4:4">
      <c r="D973" s="196"/>
    </row>
    <row r="974" spans="4:4">
      <c r="D974" s="196"/>
    </row>
    <row r="975" spans="4:4">
      <c r="D975" s="196"/>
    </row>
    <row r="976" spans="4:4">
      <c r="D976" s="196"/>
    </row>
    <row r="977" spans="4:4">
      <c r="D977" s="196"/>
    </row>
    <row r="978" spans="4:4">
      <c r="D978" s="196"/>
    </row>
    <row r="979" spans="4:4">
      <c r="D979" s="196"/>
    </row>
    <row r="980" spans="4:4">
      <c r="D980" s="196"/>
    </row>
    <row r="981" spans="4:4">
      <c r="D981" s="196"/>
    </row>
    <row r="982" spans="4:4">
      <c r="D982" s="196"/>
    </row>
    <row r="983" spans="4:4">
      <c r="D983" s="196"/>
    </row>
    <row r="984" spans="4:4">
      <c r="D984" s="196"/>
    </row>
    <row r="985" spans="4:4">
      <c r="D985" s="196"/>
    </row>
    <row r="986" spans="4:4">
      <c r="D986" s="196"/>
    </row>
    <row r="987" spans="4:4">
      <c r="D987" s="196"/>
    </row>
    <row r="988" spans="4:4">
      <c r="D988" s="196"/>
    </row>
    <row r="989" spans="4:4">
      <c r="D989" s="196"/>
    </row>
    <row r="990" spans="4:4">
      <c r="D990" s="196"/>
    </row>
    <row r="991" spans="4:4">
      <c r="D991" s="196"/>
    </row>
    <row r="992" spans="4:4">
      <c r="D992" s="196"/>
    </row>
    <row r="993" spans="4:4">
      <c r="D993" s="196"/>
    </row>
    <row r="994" spans="4:4">
      <c r="D994" s="196"/>
    </row>
    <row r="995" spans="4:4">
      <c r="D995" s="196"/>
    </row>
    <row r="996" spans="4:4">
      <c r="D996" s="196"/>
    </row>
    <row r="997" spans="4:4">
      <c r="D997" s="196"/>
    </row>
    <row r="998" spans="4:4">
      <c r="D998" s="196"/>
    </row>
    <row r="999" spans="4:4">
      <c r="D999" s="196"/>
    </row>
    <row r="1000" spans="4:4">
      <c r="D1000" s="196"/>
    </row>
    <row r="1001" spans="4:4">
      <c r="D1001" s="196"/>
    </row>
    <row r="1002" spans="4:4">
      <c r="D1002" s="196"/>
    </row>
    <row r="1003" spans="4:4">
      <c r="D1003" s="196"/>
    </row>
    <row r="1004" spans="4:4">
      <c r="D1004" s="196"/>
    </row>
    <row r="1005" spans="4:4">
      <c r="D1005" s="196"/>
    </row>
    <row r="1006" spans="4:4">
      <c r="D1006" s="196"/>
    </row>
    <row r="1007" spans="4:4">
      <c r="D1007" s="196"/>
    </row>
    <row r="1008" spans="4:4">
      <c r="D1008" s="196"/>
    </row>
    <row r="1009" spans="4:4">
      <c r="D1009" s="196"/>
    </row>
    <row r="1010" spans="4:4">
      <c r="D1010" s="196"/>
    </row>
    <row r="1011" spans="4:4">
      <c r="D1011" s="196"/>
    </row>
    <row r="1012" spans="4:4">
      <c r="D1012" s="196"/>
    </row>
    <row r="1013" spans="4:4">
      <c r="D1013" s="196"/>
    </row>
    <row r="1014" spans="4:4">
      <c r="D1014" s="196"/>
    </row>
    <row r="1015" spans="4:4">
      <c r="D1015" s="196"/>
    </row>
    <row r="1016" spans="4:4">
      <c r="D1016" s="196"/>
    </row>
    <row r="1017" spans="4:4">
      <c r="D1017" s="196"/>
    </row>
    <row r="1018" spans="4:4">
      <c r="D1018" s="196"/>
    </row>
    <row r="1019" spans="4:4">
      <c r="D1019" s="196"/>
    </row>
    <row r="1020" spans="4:4">
      <c r="D1020" s="196"/>
    </row>
    <row r="1021" spans="4:4">
      <c r="D1021" s="196"/>
    </row>
    <row r="1022" spans="4:4">
      <c r="D1022" s="196"/>
    </row>
    <row r="1023" spans="4:4">
      <c r="D1023" s="196"/>
    </row>
    <row r="1024" spans="4:4">
      <c r="D1024" s="196"/>
    </row>
    <row r="1025" spans="4:4">
      <c r="D1025" s="196"/>
    </row>
    <row r="1026" spans="4:4">
      <c r="D1026" s="196"/>
    </row>
    <row r="1027" spans="4:4">
      <c r="D1027" s="196"/>
    </row>
    <row r="1028" spans="4:4">
      <c r="D1028" s="196"/>
    </row>
    <row r="1029" spans="4:4">
      <c r="D1029" s="196"/>
    </row>
    <row r="1030" spans="4:4">
      <c r="D1030" s="196"/>
    </row>
    <row r="1031" spans="4:4">
      <c r="D1031" s="196"/>
    </row>
    <row r="1032" spans="4:4">
      <c r="D1032" s="196"/>
    </row>
    <row r="1033" spans="4:4">
      <c r="D1033" s="196"/>
    </row>
    <row r="1034" spans="4:4">
      <c r="D1034" s="196"/>
    </row>
    <row r="1035" spans="4:4">
      <c r="D1035" s="196"/>
    </row>
    <row r="1036" spans="4:4">
      <c r="D1036" s="196"/>
    </row>
    <row r="1037" spans="4:4">
      <c r="D1037" s="196"/>
    </row>
    <row r="1038" spans="4:4">
      <c r="D1038" s="196"/>
    </row>
    <row r="1039" spans="4:4">
      <c r="D1039" s="196"/>
    </row>
    <row r="1040" spans="4:4">
      <c r="D1040" s="196"/>
    </row>
    <row r="1041" spans="4:4">
      <c r="D1041" s="196"/>
    </row>
    <row r="1042" spans="4:4">
      <c r="D1042" s="196"/>
    </row>
    <row r="1043" spans="4:4">
      <c r="D1043" s="196"/>
    </row>
    <row r="1044" spans="4:4">
      <c r="D1044" s="196"/>
    </row>
    <row r="1045" spans="4:4">
      <c r="D1045" s="196"/>
    </row>
    <row r="1046" spans="4:4">
      <c r="D1046" s="196"/>
    </row>
    <row r="1047" spans="4:4">
      <c r="D1047" s="196"/>
    </row>
    <row r="1048" spans="4:4">
      <c r="D1048" s="196"/>
    </row>
    <row r="1049" spans="4:4">
      <c r="D1049" s="196"/>
    </row>
    <row r="1050" spans="4:4">
      <c r="D1050" s="196"/>
    </row>
    <row r="1051" spans="4:4">
      <c r="D1051" s="196"/>
    </row>
    <row r="1052" spans="4:4">
      <c r="D1052" s="196"/>
    </row>
    <row r="1053" spans="4:4">
      <c r="D1053" s="196"/>
    </row>
    <row r="1054" spans="4:4">
      <c r="D1054" s="196"/>
    </row>
    <row r="1055" spans="4:4">
      <c r="D1055" s="196"/>
    </row>
    <row r="1056" spans="4:4">
      <c r="D1056" s="196"/>
    </row>
    <row r="1057" spans="4:4">
      <c r="D1057" s="196"/>
    </row>
    <row r="1058" spans="4:4">
      <c r="D1058" s="196"/>
    </row>
    <row r="1059" spans="4:4">
      <c r="D1059" s="196"/>
    </row>
    <row r="1060" spans="4:4">
      <c r="D1060" s="196"/>
    </row>
    <row r="1061" spans="4:4">
      <c r="D1061" s="196"/>
    </row>
    <row r="1062" spans="4:4">
      <c r="D1062" s="196"/>
    </row>
    <row r="1063" spans="4:4">
      <c r="D1063" s="196"/>
    </row>
    <row r="1064" spans="4:4">
      <c r="D1064" s="196"/>
    </row>
    <row r="1065" spans="4:4">
      <c r="D1065" s="196"/>
    </row>
    <row r="1066" spans="4:4">
      <c r="D1066" s="196"/>
    </row>
    <row r="1067" spans="4:4">
      <c r="D1067" s="196"/>
    </row>
    <row r="1068" spans="4:4">
      <c r="D1068" s="196"/>
    </row>
    <row r="1069" spans="4:4">
      <c r="D1069" s="196"/>
    </row>
    <row r="1070" spans="4:4">
      <c r="D1070" s="196"/>
    </row>
    <row r="1071" spans="4:4">
      <c r="D1071" s="196"/>
    </row>
    <row r="1072" spans="4:4">
      <c r="D1072" s="196"/>
    </row>
    <row r="1073" spans="4:4">
      <c r="D1073" s="196"/>
    </row>
    <row r="1074" spans="4:4">
      <c r="D1074" s="196"/>
    </row>
    <row r="1075" spans="4:4">
      <c r="D1075" s="196"/>
    </row>
    <row r="1076" spans="4:4">
      <c r="D1076" s="196"/>
    </row>
    <row r="1077" spans="4:4">
      <c r="D1077" s="196"/>
    </row>
    <row r="1078" spans="4:4">
      <c r="D1078" s="196"/>
    </row>
    <row r="1079" spans="4:4">
      <c r="D1079" s="196"/>
    </row>
    <row r="1080" spans="4:4">
      <c r="D1080" s="196"/>
    </row>
    <row r="1081" spans="4:4">
      <c r="D1081" s="196"/>
    </row>
    <row r="1082" spans="4:4">
      <c r="D1082" s="196"/>
    </row>
    <row r="1083" spans="4:4">
      <c r="D1083" s="196"/>
    </row>
    <row r="1084" spans="4:4">
      <c r="D1084" s="196"/>
    </row>
    <row r="1085" spans="4:4">
      <c r="D1085" s="196"/>
    </row>
    <row r="1086" spans="4:4">
      <c r="D1086" s="196"/>
    </row>
    <row r="1087" spans="4:4">
      <c r="D1087" s="196"/>
    </row>
    <row r="1088" spans="4:4">
      <c r="D1088" s="196"/>
    </row>
    <row r="1089" spans="4:4">
      <c r="D1089" s="196"/>
    </row>
    <row r="1090" spans="4:4">
      <c r="D1090" s="196"/>
    </row>
    <row r="1091" spans="4:4">
      <c r="D1091" s="196"/>
    </row>
    <row r="1092" spans="4:4">
      <c r="D1092" s="196"/>
    </row>
    <row r="1093" spans="4:4">
      <c r="D1093" s="196"/>
    </row>
    <row r="1094" spans="4:4">
      <c r="D1094" s="196"/>
    </row>
    <row r="1095" spans="4:4">
      <c r="D1095" s="196"/>
    </row>
    <row r="1096" spans="4:4">
      <c r="D1096" s="196"/>
    </row>
    <row r="1097" spans="4:4">
      <c r="D1097" s="196"/>
    </row>
    <row r="1098" spans="4:4">
      <c r="D1098" s="196"/>
    </row>
    <row r="1099" spans="4:4">
      <c r="D1099" s="196"/>
    </row>
    <row r="1100" spans="4:4">
      <c r="D1100" s="196"/>
    </row>
    <row r="1101" spans="4:4">
      <c r="D1101" s="196"/>
    </row>
    <row r="1102" spans="4:4">
      <c r="D1102" s="196"/>
    </row>
    <row r="1103" spans="4:4">
      <c r="D1103" s="196"/>
    </row>
    <row r="1104" spans="4:4">
      <c r="D1104" s="196"/>
    </row>
    <row r="1105" spans="4:4">
      <c r="D1105" s="196"/>
    </row>
    <row r="1106" spans="4:4">
      <c r="D1106" s="196"/>
    </row>
    <row r="1107" spans="4:4">
      <c r="D1107" s="196"/>
    </row>
    <row r="1108" spans="4:4">
      <c r="D1108" s="196"/>
    </row>
    <row r="1109" spans="4:4">
      <c r="D1109" s="196"/>
    </row>
    <row r="1110" spans="4:4">
      <c r="D1110" s="196"/>
    </row>
    <row r="1111" spans="4:4">
      <c r="D1111" s="196"/>
    </row>
    <row r="1112" spans="4:4">
      <c r="D1112" s="196"/>
    </row>
    <row r="1113" spans="4:4">
      <c r="D1113" s="196"/>
    </row>
    <row r="1114" spans="4:4">
      <c r="D1114" s="196"/>
    </row>
    <row r="1115" spans="4:4">
      <c r="D1115" s="196"/>
    </row>
    <row r="1116" spans="4:4">
      <c r="D1116" s="196"/>
    </row>
    <row r="1117" spans="4:4">
      <c r="D1117" s="196"/>
    </row>
    <row r="1118" spans="4:4">
      <c r="D1118" s="196"/>
    </row>
    <row r="1119" spans="4:4">
      <c r="D1119" s="196"/>
    </row>
    <row r="1120" spans="4:4">
      <c r="D1120" s="196"/>
    </row>
    <row r="1121" spans="4:4">
      <c r="D1121" s="196"/>
    </row>
    <row r="1122" spans="4:4">
      <c r="D1122" s="196"/>
    </row>
    <row r="1123" spans="4:4">
      <c r="D1123" s="196"/>
    </row>
    <row r="1124" spans="4:4">
      <c r="D1124" s="196"/>
    </row>
    <row r="1125" spans="4:4">
      <c r="D1125" s="196"/>
    </row>
    <row r="1126" spans="4:4">
      <c r="D1126" s="196"/>
    </row>
    <row r="1127" spans="4:4">
      <c r="D1127" s="196"/>
    </row>
    <row r="1128" spans="4:4">
      <c r="D1128" s="196"/>
    </row>
    <row r="1129" spans="4:4">
      <c r="D1129" s="196"/>
    </row>
    <row r="1130" spans="4:4">
      <c r="D1130" s="196"/>
    </row>
    <row r="1131" spans="4:4">
      <c r="D1131" s="196"/>
    </row>
    <row r="1132" spans="4:4">
      <c r="D1132" s="196"/>
    </row>
    <row r="1133" spans="4:4">
      <c r="D1133" s="196"/>
    </row>
    <row r="1134" spans="4:4">
      <c r="D1134" s="196"/>
    </row>
    <row r="1135" spans="4:4">
      <c r="D1135" s="196"/>
    </row>
    <row r="1136" spans="4:4">
      <c r="D1136" s="196"/>
    </row>
    <row r="1137" spans="4:4">
      <c r="D1137" s="196"/>
    </row>
    <row r="1138" spans="4:4">
      <c r="D1138" s="196"/>
    </row>
    <row r="1139" spans="4:4">
      <c r="D1139" s="196"/>
    </row>
    <row r="1140" spans="4:4">
      <c r="D1140" s="196"/>
    </row>
    <row r="1141" spans="4:4">
      <c r="D1141" s="196"/>
    </row>
    <row r="1142" spans="4:4">
      <c r="D1142" s="196"/>
    </row>
    <row r="1143" spans="4:4">
      <c r="D1143" s="196"/>
    </row>
    <row r="1144" spans="4:4">
      <c r="D1144" s="196"/>
    </row>
    <row r="1145" spans="4:4">
      <c r="D1145" s="196"/>
    </row>
    <row r="1146" spans="4:4">
      <c r="D1146" s="196"/>
    </row>
    <row r="1147" spans="4:4">
      <c r="D1147" s="196"/>
    </row>
    <row r="1148" spans="4:4">
      <c r="D1148" s="196"/>
    </row>
    <row r="1149" spans="4:4">
      <c r="D1149" s="196"/>
    </row>
    <row r="1150" spans="4:4">
      <c r="D1150" s="196"/>
    </row>
    <row r="1151" spans="4:4">
      <c r="D1151" s="196"/>
    </row>
    <row r="1152" spans="4:4">
      <c r="D1152" s="196"/>
    </row>
    <row r="1153" spans="4:4">
      <c r="D1153" s="196"/>
    </row>
    <row r="1154" spans="4:4">
      <c r="D1154" s="196"/>
    </row>
    <row r="1155" spans="4:4">
      <c r="D1155" s="196"/>
    </row>
    <row r="1156" spans="4:4">
      <c r="D1156" s="196"/>
    </row>
    <row r="1157" spans="4:4">
      <c r="D1157" s="196"/>
    </row>
    <row r="1158" spans="4:4">
      <c r="D1158" s="196"/>
    </row>
    <row r="1159" spans="4:4">
      <c r="D1159" s="196"/>
    </row>
    <row r="1160" spans="4:4">
      <c r="D1160" s="196"/>
    </row>
    <row r="1161" spans="4:4">
      <c r="D1161" s="196"/>
    </row>
    <row r="1162" spans="4:4">
      <c r="D1162" s="196"/>
    </row>
    <row r="1163" spans="4:4">
      <c r="D1163" s="196"/>
    </row>
    <row r="1164" spans="4:4">
      <c r="D1164" s="196"/>
    </row>
    <row r="1165" spans="4:4">
      <c r="D1165" s="196"/>
    </row>
    <row r="1166" spans="4:4">
      <c r="D1166" s="196"/>
    </row>
    <row r="1167" spans="4:4">
      <c r="D1167" s="196"/>
    </row>
    <row r="1168" spans="4:4">
      <c r="D1168" s="196"/>
    </row>
    <row r="1169" spans="4:4">
      <c r="D1169" s="196"/>
    </row>
    <row r="1170" spans="4:4">
      <c r="D1170" s="196"/>
    </row>
    <row r="1171" spans="4:4">
      <c r="D1171" s="196"/>
    </row>
    <row r="1172" spans="4:4">
      <c r="D1172" s="196"/>
    </row>
    <row r="1173" spans="4:4">
      <c r="D1173" s="196"/>
    </row>
    <row r="1174" spans="4:4">
      <c r="D1174" s="196"/>
    </row>
    <row r="1175" spans="4:4">
      <c r="D1175" s="196"/>
    </row>
    <row r="1176" spans="4:4">
      <c r="D1176" s="196"/>
    </row>
    <row r="1177" spans="4:4">
      <c r="D1177" s="196"/>
    </row>
    <row r="1178" spans="4:4">
      <c r="D1178" s="196"/>
    </row>
    <row r="1179" spans="4:4">
      <c r="D1179" s="196"/>
    </row>
    <row r="1180" spans="4:4">
      <c r="D1180" s="196"/>
    </row>
    <row r="1181" spans="4:4">
      <c r="D1181" s="196"/>
    </row>
    <row r="1182" spans="4:4">
      <c r="D1182" s="196"/>
    </row>
    <row r="1183" spans="4:4">
      <c r="D1183" s="196"/>
    </row>
    <row r="1184" spans="4:4">
      <c r="D1184" s="196"/>
    </row>
    <row r="1185" spans="4:4">
      <c r="D1185" s="196"/>
    </row>
    <row r="1186" spans="4:4">
      <c r="D1186" s="196"/>
    </row>
    <row r="1187" spans="4:4">
      <c r="D1187" s="196"/>
    </row>
    <row r="1188" spans="4:4">
      <c r="D1188" s="196"/>
    </row>
    <row r="1189" spans="4:4">
      <c r="D1189" s="196"/>
    </row>
    <row r="1190" spans="4:4">
      <c r="D1190" s="196"/>
    </row>
    <row r="1191" spans="4:4">
      <c r="D1191" s="196"/>
    </row>
    <row r="1192" spans="4:4">
      <c r="D1192" s="196"/>
    </row>
    <row r="1193" spans="4:4">
      <c r="D1193" s="196"/>
    </row>
    <row r="1194" spans="4:4">
      <c r="D1194" s="196"/>
    </row>
    <row r="1195" spans="4:4">
      <c r="D1195" s="196"/>
    </row>
    <row r="1196" spans="4:4">
      <c r="D1196" s="196"/>
    </row>
    <row r="1197" spans="4:4">
      <c r="D1197" s="196"/>
    </row>
    <row r="1198" spans="4:4">
      <c r="D1198" s="196"/>
    </row>
    <row r="1199" spans="4:4">
      <c r="D1199" s="196"/>
    </row>
    <row r="1200" spans="4:4">
      <c r="D1200" s="196"/>
    </row>
    <row r="1201" spans="4:4">
      <c r="D1201" s="196"/>
    </row>
    <row r="1202" spans="4:4">
      <c r="D1202" s="196"/>
    </row>
    <row r="1203" spans="4:4">
      <c r="D1203" s="196"/>
    </row>
    <row r="1204" spans="4:4">
      <c r="D1204" s="196"/>
    </row>
    <row r="1205" spans="4:4">
      <c r="D1205" s="196"/>
    </row>
    <row r="1206" spans="4:4">
      <c r="D1206" s="196"/>
    </row>
    <row r="1207" spans="4:4">
      <c r="D1207" s="196"/>
    </row>
    <row r="1208" spans="4:4">
      <c r="D1208" s="196"/>
    </row>
    <row r="1209" spans="4:4">
      <c r="D1209" s="196"/>
    </row>
    <row r="1210" spans="4:4">
      <c r="D1210" s="196"/>
    </row>
    <row r="1211" spans="4:4">
      <c r="D1211" s="196"/>
    </row>
    <row r="1212" spans="4:4">
      <c r="D1212" s="196"/>
    </row>
    <row r="1213" spans="4:4">
      <c r="D1213" s="196"/>
    </row>
    <row r="1214" spans="4:4">
      <c r="D1214" s="196"/>
    </row>
    <row r="1215" spans="4:4">
      <c r="D1215" s="196"/>
    </row>
    <row r="1216" spans="4:4">
      <c r="D1216" s="196"/>
    </row>
    <row r="1217" spans="4:4">
      <c r="D1217" s="196"/>
    </row>
    <row r="1218" spans="4:4">
      <c r="D1218" s="196"/>
    </row>
    <row r="1219" spans="4:4">
      <c r="D1219" s="196"/>
    </row>
    <row r="1220" spans="4:4">
      <c r="D1220" s="196"/>
    </row>
    <row r="1221" spans="4:4">
      <c r="D1221" s="196"/>
    </row>
    <row r="1222" spans="4:4">
      <c r="D1222" s="196"/>
    </row>
    <row r="1223" spans="4:4">
      <c r="D1223" s="196"/>
    </row>
    <row r="1224" spans="4:4">
      <c r="D1224" s="196"/>
    </row>
    <row r="1225" spans="4:4">
      <c r="D1225" s="196"/>
    </row>
    <row r="1226" spans="4:4">
      <c r="D1226" s="196"/>
    </row>
    <row r="1227" spans="4:4">
      <c r="D1227" s="196"/>
    </row>
    <row r="1228" spans="4:4">
      <c r="D1228" s="196"/>
    </row>
    <row r="1229" spans="4:4">
      <c r="D1229" s="196"/>
    </row>
    <row r="1230" spans="4:4">
      <c r="D1230" s="196"/>
    </row>
    <row r="1231" spans="4:4">
      <c r="D1231" s="196"/>
    </row>
    <row r="1232" spans="4:4">
      <c r="D1232" s="196"/>
    </row>
    <row r="1233" spans="4:4">
      <c r="D1233" s="196"/>
    </row>
    <row r="1234" spans="4:4">
      <c r="D1234" s="196"/>
    </row>
    <row r="1235" spans="4:4">
      <c r="D1235" s="196"/>
    </row>
    <row r="1236" spans="4:4">
      <c r="D1236" s="196"/>
    </row>
    <row r="1237" spans="4:4">
      <c r="D1237" s="196"/>
    </row>
    <row r="1238" spans="4:4">
      <c r="D1238" s="196"/>
    </row>
    <row r="1239" spans="4:4">
      <c r="D1239" s="196"/>
    </row>
    <row r="1240" spans="4:4">
      <c r="D1240" s="196"/>
    </row>
    <row r="1241" spans="4:4">
      <c r="D1241" s="196"/>
    </row>
    <row r="1242" spans="4:4">
      <c r="D1242" s="196"/>
    </row>
    <row r="1243" spans="4:4">
      <c r="D1243" s="196"/>
    </row>
    <row r="1244" spans="4:4">
      <c r="D1244" s="196"/>
    </row>
    <row r="1245" spans="4:4">
      <c r="D1245" s="196"/>
    </row>
    <row r="1246" spans="4:4">
      <c r="D1246" s="196"/>
    </row>
    <row r="1247" spans="4:4">
      <c r="D1247" s="196"/>
    </row>
    <row r="1248" spans="4:4">
      <c r="D1248" s="196"/>
    </row>
    <row r="1249" spans="4:4">
      <c r="D1249" s="196"/>
    </row>
    <row r="1250" spans="4:4">
      <c r="D1250" s="196"/>
    </row>
    <row r="1251" spans="4:4">
      <c r="D1251" s="196"/>
    </row>
    <row r="1252" spans="4:4">
      <c r="D1252" s="196"/>
    </row>
    <row r="1253" spans="4:4">
      <c r="D1253" s="196"/>
    </row>
    <row r="1254" spans="4:4">
      <c r="D1254" s="196"/>
    </row>
    <row r="1255" spans="4:4">
      <c r="D1255" s="196"/>
    </row>
    <row r="1256" spans="4:4">
      <c r="D1256" s="196"/>
    </row>
    <row r="1257" spans="4:4">
      <c r="D1257" s="196"/>
    </row>
    <row r="1258" spans="4:4">
      <c r="D1258" s="196"/>
    </row>
    <row r="1259" spans="4:4">
      <c r="D1259" s="196"/>
    </row>
    <row r="1260" spans="4:4">
      <c r="D1260" s="196"/>
    </row>
    <row r="1261" spans="4:4">
      <c r="D1261" s="196"/>
    </row>
    <row r="1262" spans="4:4">
      <c r="D1262" s="196"/>
    </row>
    <row r="1263" spans="4:4">
      <c r="D1263" s="196"/>
    </row>
    <row r="1264" spans="4:4">
      <c r="D1264" s="196"/>
    </row>
    <row r="1265" spans="4:4">
      <c r="D1265" s="196"/>
    </row>
    <row r="1266" spans="4:4">
      <c r="D1266" s="196"/>
    </row>
    <row r="1267" spans="4:4">
      <c r="D1267" s="196"/>
    </row>
    <row r="1268" spans="4:4">
      <c r="D1268" s="196"/>
    </row>
    <row r="1269" spans="4:4">
      <c r="D1269" s="196"/>
    </row>
    <row r="1270" spans="4:4">
      <c r="D1270" s="196"/>
    </row>
    <row r="1271" spans="4:4">
      <c r="D1271" s="196"/>
    </row>
    <row r="1272" spans="4:4">
      <c r="D1272" s="196"/>
    </row>
    <row r="1273" spans="4:4">
      <c r="D1273" s="196"/>
    </row>
    <row r="1274" spans="4:4">
      <c r="D1274" s="196"/>
    </row>
    <row r="1275" spans="4:4">
      <c r="D1275" s="196"/>
    </row>
    <row r="1276" spans="4:4">
      <c r="D1276" s="196"/>
    </row>
    <row r="1277" spans="4:4">
      <c r="D1277" s="196"/>
    </row>
    <row r="1278" spans="4:4">
      <c r="D1278" s="196"/>
    </row>
    <row r="1279" spans="4:4">
      <c r="D1279" s="196"/>
    </row>
    <row r="1280" spans="4:4">
      <c r="D1280" s="196"/>
    </row>
    <row r="1281" spans="4:4">
      <c r="D1281" s="196"/>
    </row>
    <row r="1282" spans="4:4">
      <c r="D1282" s="196"/>
    </row>
    <row r="1283" spans="4:4">
      <c r="D1283" s="196"/>
    </row>
    <row r="1284" spans="4:4">
      <c r="D1284" s="196"/>
    </row>
    <row r="1285" spans="4:4">
      <c r="D1285" s="196"/>
    </row>
    <row r="1286" spans="4:4">
      <c r="D1286" s="196"/>
    </row>
    <row r="1287" spans="4:4">
      <c r="D1287" s="196"/>
    </row>
    <row r="1288" spans="4:4">
      <c r="D1288" s="196"/>
    </row>
    <row r="1289" spans="4:4">
      <c r="D1289" s="196"/>
    </row>
    <row r="1290" spans="4:4">
      <c r="D1290" s="196"/>
    </row>
    <row r="1291" spans="4:4">
      <c r="D1291" s="196"/>
    </row>
    <row r="1292" spans="4:4">
      <c r="D1292" s="196"/>
    </row>
    <row r="1293" spans="4:4">
      <c r="D1293" s="196"/>
    </row>
    <row r="1294" spans="4:4">
      <c r="D1294" s="196"/>
    </row>
    <row r="1295" spans="4:4">
      <c r="D1295" s="196"/>
    </row>
    <row r="1296" spans="4:4">
      <c r="D1296" s="196"/>
    </row>
    <row r="1297" spans="4:4">
      <c r="D1297" s="196"/>
    </row>
    <row r="1298" spans="4:4">
      <c r="D1298" s="196"/>
    </row>
    <row r="1299" spans="4:4">
      <c r="D1299" s="196"/>
    </row>
    <row r="1300" spans="4:4">
      <c r="D1300" s="196"/>
    </row>
    <row r="1301" spans="4:4">
      <c r="D1301" s="196"/>
    </row>
    <row r="1302" spans="4:4">
      <c r="D1302" s="196"/>
    </row>
    <row r="1303" spans="4:4">
      <c r="D1303" s="196"/>
    </row>
    <row r="1304" spans="4:4">
      <c r="D1304" s="196"/>
    </row>
    <row r="1305" spans="4:4">
      <c r="D1305" s="196"/>
    </row>
    <row r="1306" spans="4:4">
      <c r="D1306" s="196"/>
    </row>
    <row r="1307" spans="4:4">
      <c r="D1307" s="196"/>
    </row>
    <row r="1308" spans="4:4">
      <c r="D1308" s="196"/>
    </row>
    <row r="1309" spans="4:4">
      <c r="D1309" s="196"/>
    </row>
    <row r="1310" spans="4:4">
      <c r="D1310" s="196"/>
    </row>
    <row r="1311" spans="4:4">
      <c r="D1311" s="196"/>
    </row>
    <row r="1312" spans="4:4">
      <c r="D1312" s="196"/>
    </row>
    <row r="1313" spans="4:4">
      <c r="D1313" s="196"/>
    </row>
    <row r="1314" spans="4:4">
      <c r="D1314" s="196"/>
    </row>
    <row r="1315" spans="4:4">
      <c r="D1315" s="196"/>
    </row>
    <row r="1316" spans="4:4">
      <c r="D1316" s="196"/>
    </row>
    <row r="1317" spans="4:4">
      <c r="D1317" s="196"/>
    </row>
    <row r="1318" spans="4:4">
      <c r="D1318" s="196"/>
    </row>
    <row r="1319" spans="4:4">
      <c r="D1319" s="196"/>
    </row>
    <row r="1320" spans="4:4">
      <c r="D1320" s="196"/>
    </row>
    <row r="1321" spans="4:4">
      <c r="D1321" s="196"/>
    </row>
    <row r="1322" spans="4:4">
      <c r="D1322" s="196"/>
    </row>
    <row r="1323" spans="4:4">
      <c r="D1323" s="196"/>
    </row>
    <row r="1324" spans="4:4">
      <c r="D1324" s="196"/>
    </row>
    <row r="1325" spans="4:4">
      <c r="D1325" s="196"/>
    </row>
    <row r="1326" spans="4:4">
      <c r="D1326" s="196"/>
    </row>
    <row r="1327" spans="4:4">
      <c r="D1327" s="196"/>
    </row>
    <row r="1328" spans="4:4">
      <c r="D1328" s="196"/>
    </row>
    <row r="1329" spans="4:4">
      <c r="D1329" s="196"/>
    </row>
    <row r="1330" spans="4:4">
      <c r="D1330" s="196"/>
    </row>
    <row r="1331" spans="4:4">
      <c r="D1331" s="196"/>
    </row>
    <row r="1332" spans="4:4">
      <c r="D1332" s="196"/>
    </row>
    <row r="1333" spans="4:4">
      <c r="D1333" s="196"/>
    </row>
    <row r="1334" spans="4:4">
      <c r="D1334" s="196"/>
    </row>
    <row r="1335" spans="4:4">
      <c r="D1335" s="196"/>
    </row>
    <row r="1336" spans="4:4">
      <c r="D1336" s="196"/>
    </row>
    <row r="1337" spans="4:4">
      <c r="D1337" s="196"/>
    </row>
    <row r="1338" spans="4:4">
      <c r="D1338" s="196"/>
    </row>
    <row r="1339" spans="4:4">
      <c r="D1339" s="196"/>
    </row>
    <row r="1340" spans="4:4">
      <c r="D1340" s="196"/>
    </row>
    <row r="1341" spans="4:4">
      <c r="D1341" s="196"/>
    </row>
    <row r="1342" spans="4:4">
      <c r="D1342" s="196"/>
    </row>
    <row r="1343" spans="4:4">
      <c r="D1343" s="196"/>
    </row>
    <row r="1344" spans="4:4">
      <c r="D1344" s="196"/>
    </row>
    <row r="1345" spans="4:4">
      <c r="D1345" s="196"/>
    </row>
    <row r="1346" spans="4:4">
      <c r="D1346" s="196"/>
    </row>
    <row r="1347" spans="4:4">
      <c r="D1347" s="196"/>
    </row>
    <row r="1348" spans="4:4">
      <c r="D1348" s="196"/>
    </row>
    <row r="1349" spans="4:4">
      <c r="D1349" s="196"/>
    </row>
    <row r="1350" spans="4:4">
      <c r="D1350" s="196"/>
    </row>
    <row r="1351" spans="4:4">
      <c r="D1351" s="196"/>
    </row>
    <row r="1352" spans="4:4">
      <c r="D1352" s="196"/>
    </row>
    <row r="1353" spans="4:4">
      <c r="D1353" s="196"/>
    </row>
    <row r="1354" spans="4:4">
      <c r="D1354" s="196"/>
    </row>
    <row r="1355" spans="4:4">
      <c r="D1355" s="196"/>
    </row>
    <row r="1356" spans="4:4">
      <c r="D1356" s="196"/>
    </row>
    <row r="1357" spans="4:4">
      <c r="D1357" s="196"/>
    </row>
    <row r="1358" spans="4:4">
      <c r="D1358" s="196"/>
    </row>
    <row r="1359" spans="4:4">
      <c r="D1359" s="196"/>
    </row>
    <row r="1360" spans="4:4">
      <c r="D1360" s="196"/>
    </row>
    <row r="1361" spans="4:4">
      <c r="D1361" s="196"/>
    </row>
    <row r="1362" spans="4:4">
      <c r="D1362" s="196"/>
    </row>
    <row r="1363" spans="4:4">
      <c r="D1363" s="196"/>
    </row>
    <row r="1364" spans="4:4">
      <c r="D1364" s="196"/>
    </row>
    <row r="1365" spans="4:4">
      <c r="D1365" s="196"/>
    </row>
    <row r="1366" spans="4:4">
      <c r="D1366" s="196"/>
    </row>
    <row r="1367" spans="4:4">
      <c r="D1367" s="196"/>
    </row>
    <row r="1368" spans="4:4">
      <c r="D1368" s="196"/>
    </row>
    <row r="1369" spans="4:4">
      <c r="D1369" s="196"/>
    </row>
    <row r="1370" spans="4:4">
      <c r="D1370" s="196"/>
    </row>
    <row r="1371" spans="4:4">
      <c r="D1371" s="196"/>
    </row>
    <row r="1372" spans="4:4">
      <c r="D1372" s="196"/>
    </row>
    <row r="1373" spans="4:4">
      <c r="D1373" s="196"/>
    </row>
    <row r="1374" spans="4:4">
      <c r="D1374" s="196"/>
    </row>
    <row r="1375" spans="4:4">
      <c r="D1375" s="196"/>
    </row>
    <row r="1376" spans="4:4">
      <c r="D1376" s="196"/>
    </row>
    <row r="1377" spans="4:4">
      <c r="D1377" s="196"/>
    </row>
    <row r="1378" spans="4:4">
      <c r="D1378" s="196"/>
    </row>
    <row r="1379" spans="4:4">
      <c r="D1379" s="196"/>
    </row>
    <row r="1380" spans="4:4">
      <c r="D1380" s="196"/>
    </row>
    <row r="1381" spans="4:4">
      <c r="D1381" s="196"/>
    </row>
    <row r="1382" spans="4:4">
      <c r="D1382" s="196"/>
    </row>
    <row r="1383" spans="4:4">
      <c r="D1383" s="196"/>
    </row>
    <row r="1384" spans="4:4">
      <c r="D1384" s="196"/>
    </row>
    <row r="1385" spans="4:4">
      <c r="D1385" s="196"/>
    </row>
    <row r="1386" spans="4:4">
      <c r="D1386" s="196"/>
    </row>
    <row r="1387" spans="4:4">
      <c r="D1387" s="196"/>
    </row>
    <row r="1388" spans="4:4">
      <c r="D1388" s="196"/>
    </row>
    <row r="1389" spans="4:4">
      <c r="D1389" s="196"/>
    </row>
    <row r="1390" spans="4:4">
      <c r="D1390" s="196"/>
    </row>
    <row r="1391" spans="4:4">
      <c r="D1391" s="196"/>
    </row>
    <row r="1392" spans="4:4">
      <c r="D1392" s="196"/>
    </row>
    <row r="1393" spans="4:4">
      <c r="D1393" s="196"/>
    </row>
    <row r="1394" spans="4:4">
      <c r="D1394" s="196"/>
    </row>
    <row r="1395" spans="4:4">
      <c r="D1395" s="196"/>
    </row>
    <row r="1396" spans="4:4">
      <c r="D1396" s="196"/>
    </row>
    <row r="1397" spans="4:4">
      <c r="D1397" s="196"/>
    </row>
    <row r="1398" spans="4:4">
      <c r="D1398" s="196"/>
    </row>
    <row r="1399" spans="4:4">
      <c r="D1399" s="196"/>
    </row>
    <row r="1400" spans="4:4">
      <c r="D1400" s="196"/>
    </row>
    <row r="1401" spans="4:4">
      <c r="D1401" s="196"/>
    </row>
    <row r="1402" spans="4:4">
      <c r="D1402" s="196"/>
    </row>
    <row r="1403" spans="4:4">
      <c r="D1403" s="196"/>
    </row>
    <row r="1404" spans="4:4">
      <c r="D1404" s="196"/>
    </row>
    <row r="1405" spans="4:4">
      <c r="D1405" s="196"/>
    </row>
    <row r="1406" spans="4:4">
      <c r="D1406" s="196"/>
    </row>
    <row r="1407" spans="4:4">
      <c r="D1407" s="196"/>
    </row>
    <row r="1408" spans="4:4">
      <c r="D1408" s="196"/>
    </row>
    <row r="1409" spans="4:4">
      <c r="D1409" s="196"/>
    </row>
    <row r="1410" spans="4:4">
      <c r="D1410" s="196"/>
    </row>
    <row r="1411" spans="4:4">
      <c r="D1411" s="196"/>
    </row>
    <row r="1412" spans="4:4">
      <c r="D1412" s="196"/>
    </row>
    <row r="1413" spans="4:4">
      <c r="D1413" s="196"/>
    </row>
    <row r="1414" spans="4:4">
      <c r="D1414" s="196"/>
    </row>
    <row r="1415" spans="4:4">
      <c r="D1415" s="196"/>
    </row>
    <row r="1416" spans="4:4">
      <c r="D1416" s="196"/>
    </row>
    <row r="1417" spans="4:4">
      <c r="D1417" s="196"/>
    </row>
    <row r="1418" spans="4:4">
      <c r="D1418" s="196"/>
    </row>
    <row r="1419" spans="4:4">
      <c r="D1419" s="196"/>
    </row>
    <row r="1420" spans="4:4">
      <c r="D1420" s="196"/>
    </row>
    <row r="1421" spans="4:4">
      <c r="D1421" s="196"/>
    </row>
    <row r="1422" spans="4:4">
      <c r="D1422" s="196"/>
    </row>
    <row r="1423" spans="4:4">
      <c r="D1423" s="196"/>
    </row>
    <row r="1424" spans="4:4">
      <c r="D1424" s="196"/>
    </row>
    <row r="1425" spans="4:4">
      <c r="D1425" s="196"/>
    </row>
    <row r="1426" spans="4:4">
      <c r="D1426" s="196"/>
    </row>
    <row r="1427" spans="4:4">
      <c r="D1427" s="196"/>
    </row>
    <row r="1428" spans="4:4">
      <c r="D1428" s="196"/>
    </row>
    <row r="1429" spans="4:4">
      <c r="D1429" s="196"/>
    </row>
    <row r="1430" spans="4:4">
      <c r="D1430" s="196"/>
    </row>
    <row r="1431" spans="4:4">
      <c r="D1431" s="196"/>
    </row>
    <row r="1432" spans="4:4">
      <c r="D1432" s="196"/>
    </row>
    <row r="1433" spans="4:4">
      <c r="D1433" s="196"/>
    </row>
    <row r="1434" spans="4:4">
      <c r="D1434" s="196"/>
    </row>
    <row r="1435" spans="4:4">
      <c r="D1435" s="196"/>
    </row>
    <row r="1436" spans="4:4">
      <c r="D1436" s="196"/>
    </row>
    <row r="1437" spans="4:4">
      <c r="D1437" s="196"/>
    </row>
    <row r="1438" spans="4:4">
      <c r="D1438" s="196"/>
    </row>
    <row r="1439" spans="4:4">
      <c r="D1439" s="196"/>
    </row>
    <row r="1440" spans="4:4">
      <c r="D1440" s="196"/>
    </row>
    <row r="1441" spans="4:4">
      <c r="D1441" s="196"/>
    </row>
    <row r="1442" spans="4:4">
      <c r="D1442" s="196"/>
    </row>
    <row r="1443" spans="4:4">
      <c r="D1443" s="196"/>
    </row>
    <row r="1444" spans="4:4">
      <c r="D1444" s="196"/>
    </row>
    <row r="1445" spans="4:4">
      <c r="D1445" s="196"/>
    </row>
    <row r="1446" spans="4:4">
      <c r="D1446" s="196"/>
    </row>
    <row r="1447" spans="4:4">
      <c r="D1447" s="196"/>
    </row>
    <row r="1448" spans="4:4">
      <c r="D1448" s="196"/>
    </row>
    <row r="1449" spans="4:4">
      <c r="D1449" s="196"/>
    </row>
    <row r="1450" spans="4:4">
      <c r="D1450" s="196"/>
    </row>
    <row r="1451" spans="4:4">
      <c r="D1451" s="196"/>
    </row>
    <row r="1452" spans="4:4">
      <c r="D1452" s="196"/>
    </row>
    <row r="1453" spans="4:4">
      <c r="D1453" s="196"/>
    </row>
    <row r="1454" spans="4:4">
      <c r="D1454" s="196"/>
    </row>
    <row r="1455" spans="4:4">
      <c r="D1455" s="196"/>
    </row>
    <row r="1456" spans="4:4">
      <c r="D1456" s="196"/>
    </row>
    <row r="1457" spans="4:4">
      <c r="D1457" s="196"/>
    </row>
    <row r="1458" spans="4:4">
      <c r="D1458" s="196"/>
    </row>
    <row r="1459" spans="4:4">
      <c r="D1459" s="196"/>
    </row>
    <row r="1460" spans="4:4">
      <c r="D1460" s="196"/>
    </row>
    <row r="1461" spans="4:4">
      <c r="D1461" s="196"/>
    </row>
    <row r="1462" spans="4:4">
      <c r="D1462" s="196"/>
    </row>
    <row r="1463" spans="4:4">
      <c r="D1463" s="196"/>
    </row>
    <row r="1464" spans="4:4">
      <c r="D1464" s="196"/>
    </row>
    <row r="1465" spans="4:4">
      <c r="D1465" s="196"/>
    </row>
    <row r="1466" spans="4:4">
      <c r="D1466" s="196"/>
    </row>
    <row r="1467" spans="4:4">
      <c r="D1467" s="196"/>
    </row>
    <row r="1468" spans="4:4">
      <c r="D1468" s="196"/>
    </row>
    <row r="1469" spans="4:4">
      <c r="D1469" s="196"/>
    </row>
    <row r="1470" spans="4:4">
      <c r="D1470" s="196"/>
    </row>
    <row r="1471" spans="4:4">
      <c r="D1471" s="196"/>
    </row>
    <row r="1472" spans="4:4">
      <c r="D1472" s="196"/>
    </row>
    <row r="1473" spans="4:4">
      <c r="D1473" s="196"/>
    </row>
    <row r="1474" spans="4:4">
      <c r="D1474" s="196"/>
    </row>
    <row r="1475" spans="4:4">
      <c r="D1475" s="196"/>
    </row>
    <row r="1476" spans="4:4">
      <c r="D1476" s="196"/>
    </row>
    <row r="1477" spans="4:4">
      <c r="D1477" s="196"/>
    </row>
    <row r="1478" spans="4:4">
      <c r="D1478" s="196"/>
    </row>
    <row r="1479" spans="4:4">
      <c r="D1479" s="196"/>
    </row>
    <row r="1480" spans="4:4">
      <c r="D1480" s="196"/>
    </row>
    <row r="1481" spans="4:4">
      <c r="D1481" s="196"/>
    </row>
    <row r="1482" spans="4:4">
      <c r="D1482" s="196"/>
    </row>
    <row r="1483" spans="4:4">
      <c r="D1483" s="196"/>
    </row>
    <row r="1484" spans="4:4">
      <c r="D1484" s="196"/>
    </row>
    <row r="1485" spans="4:4">
      <c r="D1485" s="196"/>
    </row>
    <row r="1486" spans="4:4">
      <c r="D1486" s="196"/>
    </row>
    <row r="1487" spans="4:4">
      <c r="D1487" s="196"/>
    </row>
    <row r="1488" spans="4:4">
      <c r="D1488" s="196"/>
    </row>
    <row r="1489" spans="4:4">
      <c r="D1489" s="196"/>
    </row>
    <row r="1490" spans="4:4">
      <c r="D1490" s="196"/>
    </row>
    <row r="1491" spans="4:4">
      <c r="D1491" s="196"/>
    </row>
    <row r="1492" spans="4:4">
      <c r="D1492" s="196"/>
    </row>
    <row r="1493" spans="4:4">
      <c r="D1493" s="196"/>
    </row>
    <row r="1494" spans="4:4">
      <c r="D1494" s="196"/>
    </row>
    <row r="1495" spans="4:4">
      <c r="D1495" s="196"/>
    </row>
    <row r="1496" spans="4:4">
      <c r="D1496" s="196"/>
    </row>
    <row r="1497" spans="4:4">
      <c r="D1497" s="196"/>
    </row>
    <row r="1498" spans="4:4">
      <c r="D1498" s="196"/>
    </row>
    <row r="1499" spans="4:4">
      <c r="D1499" s="196"/>
    </row>
    <row r="1500" spans="4:4">
      <c r="D1500" s="196"/>
    </row>
    <row r="1501" spans="4:4">
      <c r="D1501" s="196"/>
    </row>
    <row r="1502" spans="4:4">
      <c r="D1502" s="196"/>
    </row>
    <row r="1503" spans="4:4">
      <c r="D1503" s="196"/>
    </row>
    <row r="1504" spans="4:4">
      <c r="D1504" s="196"/>
    </row>
    <row r="1505" spans="4:4">
      <c r="D1505" s="196"/>
    </row>
    <row r="1506" spans="4:4">
      <c r="D1506" s="196"/>
    </row>
    <row r="1507" spans="4:4">
      <c r="D1507" s="196"/>
    </row>
    <row r="1508" spans="4:4">
      <c r="D1508" s="196"/>
    </row>
    <row r="1509" spans="4:4">
      <c r="D1509" s="196"/>
    </row>
    <row r="1510" spans="4:4">
      <c r="D1510" s="196"/>
    </row>
    <row r="1511" spans="4:4">
      <c r="D1511" s="196"/>
    </row>
    <row r="1512" spans="4:4">
      <c r="D1512" s="196"/>
    </row>
    <row r="1513" spans="4:4">
      <c r="D1513" s="196"/>
    </row>
    <row r="1514" spans="4:4">
      <c r="D1514" s="196"/>
    </row>
    <row r="1515" spans="4:4">
      <c r="D1515" s="196"/>
    </row>
    <row r="1516" spans="4:4">
      <c r="D1516" s="196"/>
    </row>
    <row r="1517" spans="4:4">
      <c r="D1517" s="196"/>
    </row>
    <row r="1518" spans="4:4">
      <c r="D1518" s="196"/>
    </row>
    <row r="1519" spans="4:4">
      <c r="D1519" s="196"/>
    </row>
    <row r="1520" spans="4:4">
      <c r="D1520" s="196"/>
    </row>
    <row r="1521" spans="4:4">
      <c r="D1521" s="196"/>
    </row>
    <row r="1522" spans="4:4">
      <c r="D1522" s="196"/>
    </row>
    <row r="1523" spans="4:4">
      <c r="D1523" s="196"/>
    </row>
    <row r="1524" spans="4:4">
      <c r="D1524" s="196"/>
    </row>
    <row r="1525" spans="4:4">
      <c r="D1525" s="196"/>
    </row>
    <row r="1526" spans="4:4">
      <c r="D1526" s="196"/>
    </row>
    <row r="1527" spans="4:4">
      <c r="D1527" s="196"/>
    </row>
    <row r="1528" spans="4:4">
      <c r="D1528" s="196"/>
    </row>
    <row r="1529" spans="4:4">
      <c r="D1529" s="196"/>
    </row>
    <row r="1530" spans="4:4">
      <c r="D1530" s="196"/>
    </row>
    <row r="1531" spans="4:4">
      <c r="D1531" s="196"/>
    </row>
    <row r="1532" spans="4:4">
      <c r="D1532" s="196"/>
    </row>
    <row r="1533" spans="4:4">
      <c r="D1533" s="196"/>
    </row>
    <row r="1534" spans="4:4">
      <c r="D1534" s="196"/>
    </row>
    <row r="1535" spans="4:4">
      <c r="D1535" s="196"/>
    </row>
    <row r="1536" spans="4:4">
      <c r="D1536" s="196"/>
    </row>
    <row r="1537" spans="4:4">
      <c r="D1537" s="196"/>
    </row>
    <row r="1538" spans="4:4">
      <c r="D1538" s="196"/>
    </row>
    <row r="1539" spans="4:4">
      <c r="D1539" s="196"/>
    </row>
    <row r="1540" spans="4:4">
      <c r="D1540" s="196"/>
    </row>
    <row r="1541" spans="4:4">
      <c r="D1541" s="196"/>
    </row>
    <row r="1542" spans="4:4">
      <c r="D1542" s="196"/>
    </row>
    <row r="1543" spans="4:4">
      <c r="D1543" s="196"/>
    </row>
    <row r="1544" spans="4:4">
      <c r="D1544" s="196"/>
    </row>
    <row r="1545" spans="4:4">
      <c r="D1545" s="196"/>
    </row>
    <row r="1546" spans="4:4">
      <c r="D1546" s="196"/>
    </row>
    <row r="1547" spans="4:4">
      <c r="D1547" s="196"/>
    </row>
    <row r="1548" spans="4:4">
      <c r="D1548" s="196"/>
    </row>
    <row r="1549" spans="4:4">
      <c r="D1549" s="196"/>
    </row>
    <row r="1550" spans="4:4">
      <c r="D1550" s="196"/>
    </row>
    <row r="1551" spans="4:4">
      <c r="D1551" s="196"/>
    </row>
    <row r="1552" spans="4:4">
      <c r="D1552" s="196"/>
    </row>
    <row r="1553" spans="4:4">
      <c r="D1553" s="196"/>
    </row>
    <row r="1554" spans="4:4">
      <c r="D1554" s="196"/>
    </row>
    <row r="1555" spans="4:4">
      <c r="D1555" s="196"/>
    </row>
    <row r="1556" spans="4:4">
      <c r="D1556" s="196"/>
    </row>
    <row r="1557" spans="4:4">
      <c r="D1557" s="196"/>
    </row>
    <row r="1558" spans="4:4">
      <c r="D1558" s="196"/>
    </row>
    <row r="1559" spans="4:4">
      <c r="D1559" s="196"/>
    </row>
    <row r="1560" spans="4:4">
      <c r="D1560" s="196"/>
    </row>
    <row r="1561" spans="4:4">
      <c r="D1561" s="196"/>
    </row>
    <row r="1562" spans="4:4">
      <c r="D1562" s="196"/>
    </row>
    <row r="1563" spans="4:4">
      <c r="D1563" s="196"/>
    </row>
    <row r="1564" spans="4:4">
      <c r="D1564" s="196"/>
    </row>
    <row r="1565" spans="4:4">
      <c r="D1565" s="196"/>
    </row>
    <row r="1566" spans="4:4">
      <c r="D1566" s="196"/>
    </row>
    <row r="1567" spans="4:4">
      <c r="D1567" s="196"/>
    </row>
    <row r="1568" spans="4:4">
      <c r="D1568" s="196"/>
    </row>
    <row r="1569" spans="4:4">
      <c r="D1569" s="196"/>
    </row>
    <row r="1570" spans="4:4">
      <c r="D1570" s="196"/>
    </row>
    <row r="1571" spans="4:4">
      <c r="D1571" s="196"/>
    </row>
    <row r="1572" spans="4:4">
      <c r="D1572" s="196"/>
    </row>
    <row r="1573" spans="4:4">
      <c r="D1573" s="196"/>
    </row>
    <row r="1574" spans="4:4">
      <c r="D1574" s="196"/>
    </row>
    <row r="1575" spans="4:4">
      <c r="D1575" s="196"/>
    </row>
    <row r="1576" spans="4:4">
      <c r="D1576" s="196"/>
    </row>
    <row r="1577" spans="4:4">
      <c r="D1577" s="196"/>
    </row>
    <row r="1578" spans="4:4">
      <c r="D1578" s="196"/>
    </row>
    <row r="1579" spans="4:4">
      <c r="D1579" s="196"/>
    </row>
    <row r="1580" spans="4:4">
      <c r="D1580" s="196"/>
    </row>
    <row r="1581" spans="4:4">
      <c r="D1581" s="196"/>
    </row>
    <row r="1582" spans="4:4">
      <c r="D1582" s="196"/>
    </row>
    <row r="1583" spans="4:4">
      <c r="D1583" s="196"/>
    </row>
    <row r="1584" spans="4:4">
      <c r="D1584" s="196"/>
    </row>
    <row r="1585" spans="4:4">
      <c r="D1585" s="196"/>
    </row>
    <row r="1586" spans="4:4">
      <c r="D1586" s="196"/>
    </row>
    <row r="1587" spans="4:4">
      <c r="D1587" s="196"/>
    </row>
    <row r="1588" spans="4:4">
      <c r="D1588" s="196"/>
    </row>
    <row r="1589" spans="4:4">
      <c r="D1589" s="196"/>
    </row>
    <row r="1590" spans="4:4">
      <c r="D1590" s="196"/>
    </row>
    <row r="1591" spans="4:4">
      <c r="D1591" s="196"/>
    </row>
    <row r="1592" spans="4:4">
      <c r="D1592" s="196"/>
    </row>
    <row r="1593" spans="4:4">
      <c r="D1593" s="196"/>
    </row>
    <row r="1594" spans="4:4">
      <c r="D1594" s="196"/>
    </row>
    <row r="1595" spans="4:4">
      <c r="D1595" s="196"/>
    </row>
    <row r="1596" spans="4:4">
      <c r="D1596" s="196"/>
    </row>
    <row r="1597" spans="4:4">
      <c r="D1597" s="196"/>
    </row>
    <row r="1598" spans="4:4">
      <c r="D1598" s="196"/>
    </row>
    <row r="1599" spans="4:4">
      <c r="D1599" s="196"/>
    </row>
    <row r="1600" spans="4:4">
      <c r="D1600" s="196"/>
    </row>
    <row r="1601" spans="4:4">
      <c r="D1601" s="196"/>
    </row>
    <row r="1602" spans="4:4">
      <c r="D1602" s="196"/>
    </row>
    <row r="1603" spans="4:4">
      <c r="D1603" s="196"/>
    </row>
    <row r="1604" spans="4:4">
      <c r="D1604" s="196"/>
    </row>
    <row r="1605" spans="4:4">
      <c r="D1605" s="196"/>
    </row>
    <row r="1606" spans="4:4">
      <c r="D1606" s="196"/>
    </row>
    <row r="1607" spans="4:4">
      <c r="D1607" s="196"/>
    </row>
    <row r="1608" spans="4:4">
      <c r="D1608" s="196"/>
    </row>
    <row r="1609" spans="4:4">
      <c r="D1609" s="196"/>
    </row>
    <row r="1610" spans="4:4">
      <c r="D1610" s="196"/>
    </row>
    <row r="1611" spans="4:4">
      <c r="D1611" s="196"/>
    </row>
    <row r="1612" spans="4:4">
      <c r="D1612" s="196"/>
    </row>
    <row r="1613" spans="4:4">
      <c r="D1613" s="196"/>
    </row>
    <row r="1614" spans="4:4">
      <c r="D1614" s="196"/>
    </row>
    <row r="1615" spans="4:4">
      <c r="D1615" s="196"/>
    </row>
    <row r="1616" spans="4:4">
      <c r="D1616" s="196"/>
    </row>
    <row r="1617" spans="4:4">
      <c r="D1617" s="196"/>
    </row>
    <row r="1618" spans="4:4">
      <c r="D1618" s="196"/>
    </row>
    <row r="1619" spans="4:4">
      <c r="D1619" s="196"/>
    </row>
    <row r="1620" spans="4:4">
      <c r="D1620" s="196"/>
    </row>
    <row r="1621" spans="4:4">
      <c r="D1621" s="196"/>
    </row>
    <row r="1622" spans="4:4">
      <c r="D1622" s="196"/>
    </row>
    <row r="1623" spans="4:4">
      <c r="D1623" s="196"/>
    </row>
    <row r="1624" spans="4:4">
      <c r="D1624" s="196"/>
    </row>
    <row r="1625" spans="4:4">
      <c r="D1625" s="196"/>
    </row>
    <row r="1626" spans="4:4">
      <c r="D1626" s="196"/>
    </row>
    <row r="1627" spans="4:4">
      <c r="D1627" s="196"/>
    </row>
    <row r="1628" spans="4:4">
      <c r="D1628" s="196"/>
    </row>
    <row r="1629" spans="4:4">
      <c r="D1629" s="196"/>
    </row>
    <row r="1630" spans="4:4">
      <c r="D1630" s="196"/>
    </row>
    <row r="1631" spans="4:4">
      <c r="D1631" s="196"/>
    </row>
    <row r="1632" spans="4:4">
      <c r="D1632" s="196"/>
    </row>
    <row r="1633" spans="4:4">
      <c r="D1633" s="196"/>
    </row>
    <row r="1634" spans="4:4">
      <c r="D1634" s="196"/>
    </row>
    <row r="1635" spans="4:4">
      <c r="D1635" s="196"/>
    </row>
    <row r="1636" spans="4:4">
      <c r="D1636" s="196"/>
    </row>
    <row r="1637" spans="4:4">
      <c r="D1637" s="196"/>
    </row>
    <row r="1638" spans="4:4">
      <c r="D1638" s="196"/>
    </row>
    <row r="1639" spans="4:4">
      <c r="D1639" s="196"/>
    </row>
    <row r="1640" spans="4:4">
      <c r="D1640" s="196"/>
    </row>
    <row r="1641" spans="4:4">
      <c r="D1641" s="196"/>
    </row>
    <row r="1642" spans="4:4">
      <c r="D1642" s="196"/>
    </row>
    <row r="1643" spans="4:4">
      <c r="D1643" s="196"/>
    </row>
    <row r="1644" spans="4:4">
      <c r="D1644" s="196"/>
    </row>
    <row r="1645" spans="4:4">
      <c r="D1645" s="196"/>
    </row>
    <row r="1646" spans="4:4">
      <c r="D1646" s="196"/>
    </row>
    <row r="1647" spans="4:4">
      <c r="D1647" s="196"/>
    </row>
    <row r="1648" spans="4:4">
      <c r="D1648" s="196"/>
    </row>
    <row r="1649" spans="4:4">
      <c r="D1649" s="196"/>
    </row>
    <row r="1650" spans="4:4">
      <c r="D1650" s="196"/>
    </row>
    <row r="1651" spans="4:4">
      <c r="D1651" s="196"/>
    </row>
    <row r="1652" spans="4:4">
      <c r="D1652" s="196"/>
    </row>
    <row r="1653" spans="4:4">
      <c r="D1653" s="196"/>
    </row>
    <row r="1654" spans="4:4">
      <c r="D1654" s="196"/>
    </row>
    <row r="1655" spans="4:4">
      <c r="D1655" s="196"/>
    </row>
    <row r="1656" spans="4:4">
      <c r="D1656" s="196"/>
    </row>
    <row r="1657" spans="4:4">
      <c r="D1657" s="196"/>
    </row>
    <row r="1658" spans="4:4">
      <c r="D1658" s="196"/>
    </row>
    <row r="1659" spans="4:4">
      <c r="D1659" s="196"/>
    </row>
    <row r="1660" spans="4:4">
      <c r="D1660" s="196"/>
    </row>
    <row r="1661" spans="4:4">
      <c r="D1661" s="196"/>
    </row>
    <row r="1662" spans="4:4">
      <c r="D1662" s="196"/>
    </row>
    <row r="1663" spans="4:4">
      <c r="D1663" s="196"/>
    </row>
    <row r="1664" spans="4:4">
      <c r="D1664" s="196"/>
    </row>
    <row r="1665" spans="4:4">
      <c r="D1665" s="196"/>
    </row>
    <row r="1666" spans="4:4">
      <c r="D1666" s="196"/>
    </row>
    <row r="1667" spans="4:4">
      <c r="D1667" s="196"/>
    </row>
    <row r="1668" spans="4:4">
      <c r="D1668" s="196"/>
    </row>
    <row r="1669" spans="4:4">
      <c r="D1669" s="196"/>
    </row>
    <row r="1670" spans="4:4">
      <c r="D1670" s="196"/>
    </row>
    <row r="1671" spans="4:4">
      <c r="D1671" s="196"/>
    </row>
    <row r="1672" spans="4:4">
      <c r="D1672" s="196"/>
    </row>
    <row r="1673" spans="4:4">
      <c r="D1673" s="196"/>
    </row>
    <row r="1674" spans="4:4">
      <c r="D1674" s="196"/>
    </row>
    <row r="1675" spans="4:4">
      <c r="D1675" s="196"/>
    </row>
    <row r="1676" spans="4:4">
      <c r="D1676" s="196"/>
    </row>
    <row r="1677" spans="4:4">
      <c r="D1677" s="196"/>
    </row>
    <row r="1678" spans="4:4">
      <c r="D1678" s="196"/>
    </row>
    <row r="1679" spans="4:4">
      <c r="D1679" s="196"/>
    </row>
    <row r="1680" spans="4:4">
      <c r="D1680" s="196"/>
    </row>
    <row r="1681" spans="4:4">
      <c r="D1681" s="196"/>
    </row>
    <row r="1682" spans="4:4">
      <c r="D1682" s="196"/>
    </row>
    <row r="1683" spans="4:4">
      <c r="D1683" s="196"/>
    </row>
    <row r="1684" spans="4:4">
      <c r="D1684" s="196"/>
    </row>
    <row r="1685" spans="4:4">
      <c r="D1685" s="196"/>
    </row>
    <row r="1686" spans="4:4">
      <c r="D1686" s="196"/>
    </row>
    <row r="1687" spans="4:4">
      <c r="D1687" s="196"/>
    </row>
    <row r="1688" spans="4:4">
      <c r="D1688" s="196"/>
    </row>
    <row r="1689" spans="4:4">
      <c r="D1689" s="196"/>
    </row>
    <row r="1690" spans="4:4">
      <c r="D1690" s="196"/>
    </row>
    <row r="1691" spans="4:4">
      <c r="D1691" s="196"/>
    </row>
    <row r="1692" spans="4:4">
      <c r="D1692" s="196"/>
    </row>
    <row r="1693" spans="4:4">
      <c r="D1693" s="196"/>
    </row>
    <row r="1694" spans="4:4">
      <c r="D1694" s="196"/>
    </row>
    <row r="1695" spans="4:4">
      <c r="D1695" s="196"/>
    </row>
    <row r="1696" spans="4:4">
      <c r="D1696" s="196"/>
    </row>
    <row r="1697" spans="4:4">
      <c r="D1697" s="196"/>
    </row>
    <row r="1698" spans="4:4">
      <c r="D1698" s="196"/>
    </row>
    <row r="1699" spans="4:4">
      <c r="D1699" s="196"/>
    </row>
    <row r="1700" spans="4:4">
      <c r="D1700" s="196"/>
    </row>
    <row r="1701" spans="4:4">
      <c r="D1701" s="196"/>
    </row>
    <row r="1702" spans="4:4">
      <c r="D1702" s="196"/>
    </row>
    <row r="1703" spans="4:4">
      <c r="D1703" s="196"/>
    </row>
    <row r="1704" spans="4:4">
      <c r="D1704" s="196"/>
    </row>
    <row r="1705" spans="4:4">
      <c r="D1705" s="196"/>
    </row>
    <row r="1706" spans="4:4">
      <c r="D1706" s="196"/>
    </row>
    <row r="1707" spans="4:4">
      <c r="D1707" s="196"/>
    </row>
    <row r="1708" spans="4:4">
      <c r="D1708" s="196"/>
    </row>
    <row r="1709" spans="4:4">
      <c r="D1709" s="196"/>
    </row>
    <row r="1710" spans="4:4">
      <c r="D1710" s="196"/>
    </row>
    <row r="1711" spans="4:4">
      <c r="D1711" s="196"/>
    </row>
    <row r="1712" spans="4:4">
      <c r="D1712" s="196"/>
    </row>
    <row r="1713" spans="4:4">
      <c r="D1713" s="196"/>
    </row>
    <row r="1714" spans="4:4">
      <c r="D1714" s="196"/>
    </row>
    <row r="1715" spans="4:4">
      <c r="D1715" s="196"/>
    </row>
    <row r="1716" spans="4:4">
      <c r="D1716" s="196"/>
    </row>
    <row r="1717" spans="4:4">
      <c r="D1717" s="196"/>
    </row>
    <row r="1718" spans="4:4">
      <c r="D1718" s="196"/>
    </row>
    <row r="1719" spans="4:4">
      <c r="D1719" s="196"/>
    </row>
    <row r="1720" spans="4:4">
      <c r="D1720" s="196"/>
    </row>
    <row r="1721" spans="4:4">
      <c r="D1721" s="196"/>
    </row>
    <row r="1722" spans="4:4">
      <c r="D1722" s="196"/>
    </row>
    <row r="1723" spans="4:4">
      <c r="D1723" s="196"/>
    </row>
    <row r="1724" spans="4:4">
      <c r="D1724" s="196"/>
    </row>
    <row r="1725" spans="4:4">
      <c r="D1725" s="196"/>
    </row>
    <row r="1726" spans="4:4">
      <c r="D1726" s="196"/>
    </row>
    <row r="1727" spans="4:4">
      <c r="D1727" s="196"/>
    </row>
    <row r="1728" spans="4:4">
      <c r="D1728" s="196"/>
    </row>
    <row r="1729" spans="4:4">
      <c r="D1729" s="196"/>
    </row>
    <row r="1730" spans="4:4">
      <c r="D1730" s="196"/>
    </row>
    <row r="1731" spans="4:4">
      <c r="D1731" s="196"/>
    </row>
    <row r="1732" spans="4:4">
      <c r="D1732" s="196"/>
    </row>
    <row r="1733" spans="4:4">
      <c r="D1733" s="196"/>
    </row>
    <row r="1734" spans="4:4">
      <c r="D1734" s="196"/>
    </row>
    <row r="1735" spans="4:4">
      <c r="D1735" s="196"/>
    </row>
    <row r="1736" spans="4:4">
      <c r="D1736" s="196"/>
    </row>
    <row r="1737" spans="4:4">
      <c r="D1737" s="196"/>
    </row>
    <row r="1738" spans="4:4">
      <c r="D1738" s="196"/>
    </row>
    <row r="1739" spans="4:4">
      <c r="D1739" s="196"/>
    </row>
    <row r="1740" spans="4:4">
      <c r="D1740" s="196"/>
    </row>
    <row r="1741" spans="4:4">
      <c r="D1741" s="196"/>
    </row>
    <row r="1742" spans="4:4">
      <c r="D1742" s="196"/>
    </row>
    <row r="1743" spans="4:4">
      <c r="D1743" s="196"/>
    </row>
    <row r="1744" spans="4:4">
      <c r="D1744" s="196"/>
    </row>
    <row r="1745" spans="4:4">
      <c r="D1745" s="196"/>
    </row>
    <row r="1746" spans="4:4">
      <c r="D1746" s="196"/>
    </row>
    <row r="1747" spans="4:4">
      <c r="D1747" s="196"/>
    </row>
    <row r="1748" spans="4:4">
      <c r="D1748" s="196"/>
    </row>
    <row r="1749" spans="4:4">
      <c r="D1749" s="196"/>
    </row>
    <row r="1750" spans="4:4">
      <c r="D1750" s="196"/>
    </row>
    <row r="1751" spans="4:4">
      <c r="D1751" s="196"/>
    </row>
    <row r="1752" spans="4:4">
      <c r="D1752" s="196"/>
    </row>
    <row r="1753" spans="4:4">
      <c r="D1753" s="196"/>
    </row>
    <row r="1754" spans="4:4">
      <c r="D1754" s="196"/>
    </row>
    <row r="1755" spans="4:4">
      <c r="D1755" s="196"/>
    </row>
    <row r="1756" spans="4:4">
      <c r="D1756" s="196"/>
    </row>
    <row r="1757" spans="4:4">
      <c r="D1757" s="196"/>
    </row>
    <row r="1758" spans="4:4">
      <c r="D1758" s="196"/>
    </row>
    <row r="1759" spans="4:4">
      <c r="D1759" s="196"/>
    </row>
    <row r="1760" spans="4:4">
      <c r="D1760" s="196"/>
    </row>
    <row r="1761" spans="4:4">
      <c r="D1761" s="196"/>
    </row>
    <row r="1762" spans="4:4">
      <c r="D1762" s="196"/>
    </row>
    <row r="1763" spans="4:4">
      <c r="D1763" s="196"/>
    </row>
    <row r="1764" spans="4:4">
      <c r="D1764" s="196"/>
    </row>
    <row r="1765" spans="4:4">
      <c r="D1765" s="196"/>
    </row>
    <row r="1766" spans="4:4">
      <c r="D1766" s="196"/>
    </row>
    <row r="1767" spans="4:4">
      <c r="D1767" s="196"/>
    </row>
    <row r="1768" spans="4:4">
      <c r="D1768" s="196"/>
    </row>
    <row r="1769" spans="4:4">
      <c r="D1769" s="196"/>
    </row>
    <row r="1770" spans="4:4">
      <c r="D1770" s="196"/>
    </row>
    <row r="1771" spans="4:4">
      <c r="D1771" s="196"/>
    </row>
    <row r="1772" spans="4:4">
      <c r="D1772" s="196"/>
    </row>
    <row r="1773" spans="4:4">
      <c r="D1773" s="196"/>
    </row>
    <row r="1774" spans="4:4">
      <c r="D1774" s="196"/>
    </row>
    <row r="1775" spans="4:4">
      <c r="D1775" s="196"/>
    </row>
    <row r="1776" spans="4:4">
      <c r="D1776" s="196"/>
    </row>
    <row r="1777" spans="4:4">
      <c r="D1777" s="196"/>
    </row>
    <row r="1778" spans="4:4">
      <c r="D1778" s="196"/>
    </row>
    <row r="1779" spans="4:4">
      <c r="D1779" s="196"/>
    </row>
    <row r="1780" spans="4:4">
      <c r="D1780" s="196"/>
    </row>
    <row r="1781" spans="4:4">
      <c r="D1781" s="196"/>
    </row>
    <row r="1782" spans="4:4">
      <c r="D1782" s="196"/>
    </row>
    <row r="1783" spans="4:4">
      <c r="D1783" s="196"/>
    </row>
    <row r="1784" spans="4:4">
      <c r="D1784" s="196"/>
    </row>
    <row r="1785" spans="4:4">
      <c r="D1785" s="196"/>
    </row>
    <row r="1786" spans="4:4">
      <c r="D1786" s="196"/>
    </row>
    <row r="1787" spans="4:4">
      <c r="D1787" s="196"/>
    </row>
    <row r="1788" spans="4:4">
      <c r="D1788" s="196"/>
    </row>
    <row r="1789" spans="4:4">
      <c r="D1789" s="196"/>
    </row>
    <row r="1790" spans="4:4">
      <c r="D1790" s="196"/>
    </row>
    <row r="1791" spans="4:4">
      <c r="D1791" s="196"/>
    </row>
    <row r="1792" spans="4:4">
      <c r="D1792" s="196"/>
    </row>
    <row r="1793" spans="4:4">
      <c r="D1793" s="196"/>
    </row>
    <row r="1794" spans="4:4">
      <c r="D1794" s="196"/>
    </row>
    <row r="1795" spans="4:4">
      <c r="D1795" s="196"/>
    </row>
    <row r="1796" spans="4:4">
      <c r="D1796" s="196"/>
    </row>
    <row r="1797" spans="4:4">
      <c r="D1797" s="196"/>
    </row>
    <row r="1798" spans="4:4">
      <c r="D1798" s="196"/>
    </row>
    <row r="1799" spans="4:4">
      <c r="D1799" s="196"/>
    </row>
    <row r="1800" spans="4:4">
      <c r="D1800" s="196"/>
    </row>
    <row r="1801" spans="4:4">
      <c r="D1801" s="196"/>
    </row>
    <row r="1802" spans="4:4">
      <c r="D1802" s="196"/>
    </row>
    <row r="1803" spans="4:4">
      <c r="D1803" s="196"/>
    </row>
    <row r="1804" spans="4:4">
      <c r="D1804" s="196"/>
    </row>
    <row r="1805" spans="4:4">
      <c r="D1805" s="196"/>
    </row>
    <row r="1806" spans="4:4">
      <c r="D1806" s="196"/>
    </row>
    <row r="1807" spans="4:4">
      <c r="D1807" s="196"/>
    </row>
    <row r="1808" spans="4:4">
      <c r="D1808" s="196"/>
    </row>
    <row r="1809" spans="4:4">
      <c r="D1809" s="196"/>
    </row>
    <row r="1810" spans="4:4">
      <c r="D1810" s="196"/>
    </row>
    <row r="1811" spans="4:4">
      <c r="D1811" s="196"/>
    </row>
    <row r="1812" spans="4:4">
      <c r="D1812" s="196"/>
    </row>
    <row r="1813" spans="4:4">
      <c r="D1813" s="196"/>
    </row>
    <row r="1814" spans="4:4">
      <c r="D1814" s="196"/>
    </row>
    <row r="1815" spans="4:4">
      <c r="D1815" s="196"/>
    </row>
    <row r="1816" spans="4:4">
      <c r="D1816" s="196"/>
    </row>
    <row r="1817" spans="4:4">
      <c r="D1817" s="196"/>
    </row>
    <row r="1818" spans="4:4">
      <c r="D1818" s="196"/>
    </row>
    <row r="1819" spans="4:4">
      <c r="D1819" s="196"/>
    </row>
    <row r="1820" spans="4:4">
      <c r="D1820" s="196"/>
    </row>
    <row r="1821" spans="4:4">
      <c r="D1821" s="196"/>
    </row>
    <row r="1822" spans="4:4">
      <c r="D1822" s="196"/>
    </row>
    <row r="1823" spans="4:4">
      <c r="D1823" s="196"/>
    </row>
    <row r="1824" spans="4:4">
      <c r="D1824" s="196"/>
    </row>
    <row r="1825" spans="4:4">
      <c r="D1825" s="196"/>
    </row>
    <row r="1826" spans="4:4">
      <c r="D1826" s="196"/>
    </row>
    <row r="1827" spans="4:4">
      <c r="D1827" s="196"/>
    </row>
    <row r="1828" spans="4:4">
      <c r="D1828" s="196"/>
    </row>
    <row r="1829" spans="4:4">
      <c r="D1829" s="196"/>
    </row>
    <row r="1830" spans="4:4">
      <c r="D1830" s="196"/>
    </row>
    <row r="1831" spans="4:4">
      <c r="D1831" s="196"/>
    </row>
    <row r="1832" spans="4:4">
      <c r="D1832" s="196"/>
    </row>
    <row r="1833" spans="4:4">
      <c r="D1833" s="196"/>
    </row>
    <row r="1834" spans="4:4">
      <c r="D1834" s="196"/>
    </row>
    <row r="1835" spans="4:4">
      <c r="D1835" s="196"/>
    </row>
    <row r="1836" spans="4:4">
      <c r="D1836" s="196"/>
    </row>
    <row r="1837" spans="4:4">
      <c r="D1837" s="196"/>
    </row>
    <row r="1838" spans="4:4">
      <c r="D1838" s="196"/>
    </row>
    <row r="1839" spans="4:4">
      <c r="D1839" s="196"/>
    </row>
    <row r="1840" spans="4:4">
      <c r="D1840" s="196"/>
    </row>
    <row r="1841" spans="4:4">
      <c r="D1841" s="196"/>
    </row>
    <row r="1842" spans="4:4">
      <c r="D1842" s="196"/>
    </row>
    <row r="1843" spans="4:4">
      <c r="D1843" s="196"/>
    </row>
    <row r="1844" spans="4:4">
      <c r="D1844" s="196"/>
    </row>
    <row r="1845" spans="4:4">
      <c r="D1845" s="196"/>
    </row>
    <row r="1846" spans="4:4">
      <c r="D1846" s="196"/>
    </row>
    <row r="1847" spans="4:4">
      <c r="D1847" s="196"/>
    </row>
    <row r="1848" spans="4:4">
      <c r="D1848" s="196"/>
    </row>
    <row r="1849" spans="4:4">
      <c r="D1849" s="196"/>
    </row>
    <row r="1850" spans="4:4">
      <c r="D1850" s="196"/>
    </row>
    <row r="1851" spans="4:4">
      <c r="D1851" s="196"/>
    </row>
    <row r="1852" spans="4:4">
      <c r="D1852" s="196"/>
    </row>
    <row r="1853" spans="4:4">
      <c r="D1853" s="196"/>
    </row>
    <row r="1854" spans="4:4">
      <c r="D1854" s="196"/>
    </row>
    <row r="1855" spans="4:4">
      <c r="D1855" s="196"/>
    </row>
    <row r="1856" spans="4:4">
      <c r="D1856" s="196"/>
    </row>
    <row r="1857" spans="4:4">
      <c r="D1857" s="196"/>
    </row>
    <row r="1858" spans="4:4">
      <c r="D1858" s="196"/>
    </row>
    <row r="1859" spans="4:4">
      <c r="D1859" s="196"/>
    </row>
    <row r="1860" spans="4:4">
      <c r="D1860" s="196"/>
    </row>
    <row r="1861" spans="4:4">
      <c r="D1861" s="196"/>
    </row>
    <row r="1862" spans="4:4">
      <c r="D1862" s="196"/>
    </row>
    <row r="1863" spans="4:4">
      <c r="D1863" s="196"/>
    </row>
    <row r="1864" spans="4:4">
      <c r="D1864" s="196"/>
    </row>
    <row r="1865" spans="4:4">
      <c r="D1865" s="196"/>
    </row>
    <row r="1866" spans="4:4">
      <c r="D1866" s="196"/>
    </row>
    <row r="1867" spans="4:4">
      <c r="D1867" s="196"/>
    </row>
    <row r="1868" spans="4:4">
      <c r="D1868" s="196"/>
    </row>
    <row r="1869" spans="4:4">
      <c r="D1869" s="196"/>
    </row>
    <row r="1870" spans="4:4">
      <c r="D1870" s="196"/>
    </row>
    <row r="1871" spans="4:4">
      <c r="D1871" s="196"/>
    </row>
    <row r="1872" spans="4:4">
      <c r="D1872" s="196"/>
    </row>
    <row r="1873" spans="4:4">
      <c r="D1873" s="196"/>
    </row>
    <row r="1874" spans="4:4">
      <c r="D1874" s="196"/>
    </row>
    <row r="1875" spans="4:4">
      <c r="D1875" s="196"/>
    </row>
    <row r="1876" spans="4:4">
      <c r="D1876" s="196"/>
    </row>
    <row r="1877" spans="4:4">
      <c r="D1877" s="196"/>
    </row>
    <row r="1878" spans="4:4">
      <c r="D1878" s="196"/>
    </row>
    <row r="1879" spans="4:4">
      <c r="D1879" s="196"/>
    </row>
    <row r="1880" spans="4:4">
      <c r="D1880" s="196"/>
    </row>
    <row r="1881" spans="4:4">
      <c r="D1881" s="196"/>
    </row>
    <row r="1882" spans="4:4">
      <c r="D1882" s="196"/>
    </row>
    <row r="1883" spans="4:4">
      <c r="D1883" s="196"/>
    </row>
    <row r="1884" spans="4:4">
      <c r="D1884" s="196"/>
    </row>
    <row r="1885" spans="4:4">
      <c r="D1885" s="196"/>
    </row>
    <row r="1886" spans="4:4">
      <c r="D1886" s="196"/>
    </row>
    <row r="1887" spans="4:4">
      <c r="D1887" s="196"/>
    </row>
    <row r="1888" spans="4:4">
      <c r="D1888" s="196"/>
    </row>
    <row r="1889" spans="4:4">
      <c r="D1889" s="196"/>
    </row>
    <row r="1890" spans="4:4">
      <c r="D1890" s="196"/>
    </row>
    <row r="1891" spans="4:4">
      <c r="D1891" s="196"/>
    </row>
    <row r="1892" spans="4:4">
      <c r="D1892" s="196"/>
    </row>
    <row r="1893" spans="4:4">
      <c r="D1893" s="196"/>
    </row>
    <row r="1894" spans="4:4">
      <c r="D1894" s="196"/>
    </row>
    <row r="1895" spans="4:4">
      <c r="D1895" s="196"/>
    </row>
    <row r="1896" spans="4:4">
      <c r="D1896" s="196"/>
    </row>
    <row r="1897" spans="4:4">
      <c r="D1897" s="196"/>
    </row>
    <row r="1898" spans="4:4">
      <c r="D1898" s="196"/>
    </row>
    <row r="1899" spans="4:4">
      <c r="D1899" s="196"/>
    </row>
    <row r="1900" spans="4:4">
      <c r="D1900" s="196"/>
    </row>
    <row r="1901" spans="4:4">
      <c r="D1901" s="196"/>
    </row>
    <row r="1902" spans="4:4">
      <c r="D1902" s="196"/>
    </row>
    <row r="1903" spans="4:4">
      <c r="D1903" s="196"/>
    </row>
    <row r="1904" spans="4:4">
      <c r="D1904" s="196"/>
    </row>
    <row r="1905" spans="4:4">
      <c r="D1905" s="196"/>
    </row>
    <row r="1906" spans="4:4">
      <c r="D1906" s="196"/>
    </row>
    <row r="1907" spans="4:4">
      <c r="D1907" s="196"/>
    </row>
    <row r="1908" spans="4:4">
      <c r="D1908" s="196"/>
    </row>
    <row r="1909" spans="4:4">
      <c r="D1909" s="196"/>
    </row>
    <row r="1910" spans="4:4">
      <c r="D1910" s="196"/>
    </row>
    <row r="1911" spans="4:4">
      <c r="D1911" s="196"/>
    </row>
    <row r="1912" spans="4:4">
      <c r="D1912" s="196"/>
    </row>
    <row r="1913" spans="4:4">
      <c r="D1913" s="196"/>
    </row>
    <row r="1914" spans="4:4">
      <c r="D1914" s="196"/>
    </row>
    <row r="1915" spans="4:4">
      <c r="D1915" s="196"/>
    </row>
    <row r="1916" spans="4:4">
      <c r="D1916" s="196"/>
    </row>
    <row r="1917" spans="4:4">
      <c r="D1917" s="196"/>
    </row>
    <row r="1918" spans="4:4">
      <c r="D1918" s="196"/>
    </row>
    <row r="1919" spans="4:4">
      <c r="D1919" s="196"/>
    </row>
    <row r="1920" spans="4:4">
      <c r="D1920" s="196"/>
    </row>
    <row r="1921" spans="4:4">
      <c r="D1921" s="196"/>
    </row>
    <row r="1922" spans="4:4">
      <c r="D1922" s="196"/>
    </row>
    <row r="1923" spans="4:4">
      <c r="D1923" s="196"/>
    </row>
    <row r="1924" spans="4:4">
      <c r="D1924" s="196"/>
    </row>
    <row r="1925" spans="4:4">
      <c r="D1925" s="196"/>
    </row>
    <row r="1926" spans="4:4">
      <c r="D1926" s="196"/>
    </row>
    <row r="1927" spans="4:4">
      <c r="D1927" s="196"/>
    </row>
    <row r="1928" spans="4:4">
      <c r="D1928" s="196"/>
    </row>
    <row r="1929" spans="4:4">
      <c r="D1929" s="196"/>
    </row>
    <row r="1930" spans="4:4">
      <c r="D1930" s="196"/>
    </row>
    <row r="1931" spans="4:4">
      <c r="D1931" s="196"/>
    </row>
    <row r="1932" spans="4:4">
      <c r="D1932" s="196"/>
    </row>
    <row r="1933" spans="4:4">
      <c r="D1933" s="196"/>
    </row>
    <row r="1934" spans="4:4">
      <c r="D1934" s="196"/>
    </row>
    <row r="1935" spans="4:4">
      <c r="D1935" s="196"/>
    </row>
    <row r="1936" spans="4:4">
      <c r="D1936" s="196"/>
    </row>
    <row r="1937" spans="4:4">
      <c r="D1937" s="196"/>
    </row>
    <row r="1938" spans="4:4">
      <c r="D1938" s="196"/>
    </row>
    <row r="1939" spans="4:4">
      <c r="D1939" s="196"/>
    </row>
    <row r="1940" spans="4:4">
      <c r="D1940" s="196"/>
    </row>
    <row r="1941" spans="4:4">
      <c r="D1941" s="196"/>
    </row>
    <row r="1942" spans="4:4">
      <c r="D1942" s="196"/>
    </row>
    <row r="1943" spans="4:4">
      <c r="D1943" s="196"/>
    </row>
    <row r="1944" spans="4:4">
      <c r="D1944" s="196"/>
    </row>
    <row r="1945" spans="4:4">
      <c r="D1945" s="196"/>
    </row>
    <row r="1946" spans="4:4">
      <c r="D1946" s="196"/>
    </row>
    <row r="1947" spans="4:4">
      <c r="D1947" s="196"/>
    </row>
    <row r="1948" spans="4:4">
      <c r="D1948" s="196"/>
    </row>
    <row r="1949" spans="4:4">
      <c r="D1949" s="196"/>
    </row>
    <row r="1950" spans="4:4">
      <c r="D1950" s="196"/>
    </row>
    <row r="1951" spans="4:4">
      <c r="D1951" s="196"/>
    </row>
    <row r="1952" spans="4:4">
      <c r="D1952" s="196"/>
    </row>
    <row r="1953" spans="4:4">
      <c r="D1953" s="196"/>
    </row>
    <row r="1954" spans="4:4">
      <c r="D1954" s="196"/>
    </row>
    <row r="1955" spans="4:4">
      <c r="D1955" s="196"/>
    </row>
    <row r="1956" spans="4:4">
      <c r="D1956" s="196"/>
    </row>
    <row r="1957" spans="4:4">
      <c r="D1957" s="196"/>
    </row>
    <row r="1958" spans="4:4">
      <c r="D1958" s="196"/>
    </row>
    <row r="1959" spans="4:4">
      <c r="D1959" s="196"/>
    </row>
    <row r="1960" spans="4:4">
      <c r="D1960" s="196"/>
    </row>
    <row r="1961" spans="4:4">
      <c r="D1961" s="196"/>
    </row>
    <row r="1962" spans="4:4">
      <c r="D1962" s="196"/>
    </row>
    <row r="1963" spans="4:4">
      <c r="D1963" s="196"/>
    </row>
    <row r="1964" spans="4:4">
      <c r="D1964" s="196"/>
    </row>
    <row r="1965" spans="4:4">
      <c r="D1965" s="196"/>
    </row>
    <row r="1966" spans="4:4">
      <c r="D1966" s="196"/>
    </row>
    <row r="1967" spans="4:4">
      <c r="D1967" s="196"/>
    </row>
    <row r="1968" spans="4:4">
      <c r="D1968" s="196"/>
    </row>
    <row r="1969" spans="4:4">
      <c r="D1969" s="196"/>
    </row>
    <row r="1970" spans="4:4">
      <c r="D1970" s="196"/>
    </row>
    <row r="1971" spans="4:4">
      <c r="D1971" s="196"/>
    </row>
    <row r="1972" spans="4:4">
      <c r="D1972" s="196"/>
    </row>
    <row r="1973" spans="4:4">
      <c r="D1973" s="196"/>
    </row>
    <row r="1974" spans="4:4">
      <c r="D1974" s="196"/>
    </row>
    <row r="1975" spans="4:4">
      <c r="D1975" s="196"/>
    </row>
    <row r="1976" spans="4:4">
      <c r="D1976" s="196"/>
    </row>
    <row r="1977" spans="4:4">
      <c r="D1977" s="196"/>
    </row>
    <row r="1978" spans="4:4">
      <c r="D1978" s="196"/>
    </row>
    <row r="1979" spans="4:4">
      <c r="D1979" s="196"/>
    </row>
    <row r="1980" spans="4:4">
      <c r="D1980" s="196"/>
    </row>
    <row r="1981" spans="4:4">
      <c r="D1981" s="196"/>
    </row>
    <row r="1982" spans="4:4">
      <c r="D1982" s="196"/>
    </row>
    <row r="1983" spans="4:4">
      <c r="D1983" s="196"/>
    </row>
    <row r="1984" spans="4:4">
      <c r="D1984" s="196"/>
    </row>
    <row r="1985" spans="4:4">
      <c r="D1985" s="196"/>
    </row>
    <row r="1986" spans="4:4">
      <c r="D1986" s="196"/>
    </row>
    <row r="1987" spans="4:4">
      <c r="D1987" s="196"/>
    </row>
    <row r="1988" spans="4:4">
      <c r="D1988" s="196"/>
    </row>
    <row r="1989" spans="4:4">
      <c r="D1989" s="196"/>
    </row>
    <row r="1990" spans="4:4">
      <c r="D1990" s="196"/>
    </row>
    <row r="1991" spans="4:4">
      <c r="D1991" s="196"/>
    </row>
    <row r="1992" spans="4:4">
      <c r="D1992" s="196"/>
    </row>
    <row r="1993" spans="4:4">
      <c r="D1993" s="196"/>
    </row>
    <row r="1994" spans="4:4">
      <c r="D1994" s="196"/>
    </row>
    <row r="1995" spans="4:4">
      <c r="D1995" s="196"/>
    </row>
    <row r="1996" spans="4:4">
      <c r="D1996" s="196"/>
    </row>
    <row r="1997" spans="4:4">
      <c r="D1997" s="196"/>
    </row>
    <row r="1998" spans="4:4">
      <c r="D1998" s="196"/>
    </row>
    <row r="1999" spans="4:4">
      <c r="D1999" s="196"/>
    </row>
    <row r="2000" spans="4:4">
      <c r="D2000" s="196"/>
    </row>
    <row r="2001" spans="4:4">
      <c r="D2001" s="196"/>
    </row>
    <row r="2002" spans="4:4">
      <c r="D2002" s="196"/>
    </row>
    <row r="2003" spans="4:4">
      <c r="D2003" s="196"/>
    </row>
    <row r="2004" spans="4:4">
      <c r="D2004" s="196"/>
    </row>
    <row r="2005" spans="4:4">
      <c r="D2005" s="196"/>
    </row>
    <row r="2006" spans="4:4">
      <c r="D2006" s="196"/>
    </row>
    <row r="2007" spans="4:4">
      <c r="D2007" s="196"/>
    </row>
    <row r="2008" spans="4:4">
      <c r="D2008" s="196"/>
    </row>
    <row r="2009" spans="4:4">
      <c r="D2009" s="196"/>
    </row>
    <row r="2010" spans="4:4">
      <c r="D2010" s="196"/>
    </row>
    <row r="2011" spans="4:4">
      <c r="D2011" s="196"/>
    </row>
    <row r="2012" spans="4:4">
      <c r="D2012" s="196"/>
    </row>
    <row r="2013" spans="4:4">
      <c r="D2013" s="196"/>
    </row>
    <row r="2014" spans="4:4">
      <c r="D2014" s="196"/>
    </row>
    <row r="2015" spans="4:4">
      <c r="D2015" s="196"/>
    </row>
    <row r="2016" spans="4:4">
      <c r="D2016" s="196"/>
    </row>
    <row r="2017" spans="4:4">
      <c r="D2017" s="196"/>
    </row>
    <row r="2018" spans="4:4">
      <c r="D2018" s="196"/>
    </row>
    <row r="2019" spans="4:4">
      <c r="D2019" s="196"/>
    </row>
    <row r="2020" spans="4:4">
      <c r="D2020" s="196"/>
    </row>
    <row r="2021" spans="4:4">
      <c r="D2021" s="196"/>
    </row>
    <row r="2022" spans="4:4">
      <c r="D2022" s="196"/>
    </row>
    <row r="2023" spans="4:4">
      <c r="D2023" s="196"/>
    </row>
    <row r="2024" spans="4:4">
      <c r="D2024" s="196"/>
    </row>
    <row r="2025" spans="4:4">
      <c r="D2025" s="196"/>
    </row>
    <row r="2026" spans="4:4">
      <c r="D2026" s="196"/>
    </row>
    <row r="2027" spans="4:4">
      <c r="D2027" s="196"/>
    </row>
    <row r="2028" spans="4:4">
      <c r="D2028" s="196"/>
    </row>
    <row r="2029" spans="4:4">
      <c r="D2029" s="196"/>
    </row>
    <row r="2030" spans="4:4">
      <c r="D2030" s="196"/>
    </row>
    <row r="2031" spans="4:4">
      <c r="D2031" s="196"/>
    </row>
    <row r="2032" spans="4:4">
      <c r="D2032" s="196"/>
    </row>
    <row r="2033" spans="4:4">
      <c r="D2033" s="196"/>
    </row>
    <row r="2034" spans="4:4">
      <c r="D2034" s="196"/>
    </row>
    <row r="2035" spans="4:4">
      <c r="D2035" s="196"/>
    </row>
    <row r="2036" spans="4:4">
      <c r="D2036" s="196"/>
    </row>
    <row r="2037" spans="4:4">
      <c r="D2037" s="196"/>
    </row>
    <row r="2038" spans="4:4">
      <c r="D2038" s="196"/>
    </row>
    <row r="2039" spans="4:4">
      <c r="D2039" s="196"/>
    </row>
    <row r="2040" spans="4:4">
      <c r="D2040" s="196"/>
    </row>
    <row r="2041" spans="4:4">
      <c r="D2041" s="196"/>
    </row>
    <row r="2042" spans="4:4">
      <c r="D2042" s="196"/>
    </row>
    <row r="2043" spans="4:4">
      <c r="D2043" s="196"/>
    </row>
    <row r="2044" spans="4:4">
      <c r="D2044" s="196"/>
    </row>
    <row r="2045" spans="4:4">
      <c r="D2045" s="196"/>
    </row>
    <row r="2046" spans="4:4">
      <c r="D2046" s="196"/>
    </row>
    <row r="2047" spans="4:4">
      <c r="D2047" s="196"/>
    </row>
    <row r="2048" spans="4:4">
      <c r="D2048" s="196"/>
    </row>
    <row r="2049" spans="4:4">
      <c r="D2049" s="196"/>
    </row>
    <row r="2050" spans="4:4">
      <c r="D2050" s="196"/>
    </row>
    <row r="2051" spans="4:4">
      <c r="D2051" s="196"/>
    </row>
    <row r="2052" spans="4:4">
      <c r="D2052" s="196"/>
    </row>
    <row r="2053" spans="4:4">
      <c r="D2053" s="196"/>
    </row>
    <row r="2054" spans="4:4">
      <c r="D2054" s="196"/>
    </row>
    <row r="2055" spans="4:4">
      <c r="D2055" s="196"/>
    </row>
    <row r="2056" spans="4:4">
      <c r="D2056" s="196"/>
    </row>
    <row r="2057" spans="4:4">
      <c r="D2057" s="196"/>
    </row>
    <row r="2058" spans="4:4">
      <c r="D2058" s="196"/>
    </row>
    <row r="2059" spans="4:4">
      <c r="D2059" s="196"/>
    </row>
    <row r="2060" spans="4:4">
      <c r="D2060" s="196"/>
    </row>
    <row r="2061" spans="4:4">
      <c r="D2061" s="196"/>
    </row>
    <row r="2062" spans="4:4">
      <c r="D2062" s="196"/>
    </row>
    <row r="2063" spans="4:4">
      <c r="D2063" s="196"/>
    </row>
    <row r="2064" spans="4:4">
      <c r="D2064" s="196"/>
    </row>
    <row r="2065" spans="4:4">
      <c r="D2065" s="196"/>
    </row>
    <row r="2066" spans="4:4">
      <c r="D2066" s="196"/>
    </row>
    <row r="2067" spans="4:4">
      <c r="D2067" s="196"/>
    </row>
    <row r="2068" spans="4:4">
      <c r="D2068" s="196"/>
    </row>
    <row r="2069" spans="4:4">
      <c r="D2069" s="196"/>
    </row>
    <row r="2070" spans="4:4">
      <c r="D2070" s="196"/>
    </row>
    <row r="2071" spans="4:4">
      <c r="D2071" s="196"/>
    </row>
    <row r="2072" spans="4:4">
      <c r="D2072" s="196"/>
    </row>
    <row r="2073" spans="4:4">
      <c r="D2073" s="196"/>
    </row>
    <row r="2074" spans="4:4">
      <c r="D2074" s="196"/>
    </row>
    <row r="2075" spans="4:4">
      <c r="D2075" s="196"/>
    </row>
    <row r="2076" spans="4:4">
      <c r="D2076" s="196"/>
    </row>
    <row r="2077" spans="4:4">
      <c r="D2077" s="196"/>
    </row>
    <row r="2078" spans="4:4">
      <c r="D2078" s="196"/>
    </row>
    <row r="2079" spans="4:4">
      <c r="D2079" s="196"/>
    </row>
    <row r="2080" spans="4:4">
      <c r="D2080" s="196"/>
    </row>
    <row r="2081" spans="4:4">
      <c r="D2081" s="196"/>
    </row>
    <row r="2082" spans="4:4">
      <c r="D2082" s="196"/>
    </row>
    <row r="2083" spans="4:4">
      <c r="D2083" s="196"/>
    </row>
    <row r="2084" spans="4:4">
      <c r="D2084" s="196"/>
    </row>
    <row r="2085" spans="4:4">
      <c r="D2085" s="196"/>
    </row>
    <row r="2086" spans="4:4">
      <c r="D2086" s="196"/>
    </row>
    <row r="2087" spans="4:4">
      <c r="D2087" s="196"/>
    </row>
    <row r="2088" spans="4:4">
      <c r="D2088" s="196"/>
    </row>
    <row r="2089" spans="4:4">
      <c r="D2089" s="196"/>
    </row>
    <row r="2090" spans="4:4">
      <c r="D2090" s="196"/>
    </row>
    <row r="2091" spans="4:4">
      <c r="D2091" s="196"/>
    </row>
    <row r="2092" spans="4:4">
      <c r="D2092" s="196"/>
    </row>
    <row r="2093" spans="4:4">
      <c r="D2093" s="196"/>
    </row>
    <row r="2094" spans="4:4">
      <c r="D2094" s="196"/>
    </row>
    <row r="2095" spans="4:4">
      <c r="D2095" s="196"/>
    </row>
    <row r="2096" spans="4:4">
      <c r="D2096" s="196"/>
    </row>
    <row r="2097" spans="4:4">
      <c r="D2097" s="196"/>
    </row>
    <row r="2098" spans="4:4">
      <c r="D2098" s="196"/>
    </row>
    <row r="2099" spans="4:4">
      <c r="D2099" s="196"/>
    </row>
    <row r="2100" spans="4:4">
      <c r="D2100" s="196"/>
    </row>
    <row r="2101" spans="4:4">
      <c r="D2101" s="196"/>
    </row>
    <row r="2102" spans="4:4">
      <c r="D2102" s="196"/>
    </row>
    <row r="2103" spans="4:4">
      <c r="D2103" s="196"/>
    </row>
    <row r="2104" spans="4:4">
      <c r="D2104" s="196"/>
    </row>
    <row r="2105" spans="4:4">
      <c r="D2105" s="196"/>
    </row>
    <row r="2106" spans="4:4">
      <c r="D2106" s="196"/>
    </row>
    <row r="2107" spans="4:4">
      <c r="D2107" s="196"/>
    </row>
    <row r="2108" spans="4:4">
      <c r="D2108" s="196"/>
    </row>
    <row r="2109" spans="4:4">
      <c r="D2109" s="196"/>
    </row>
    <row r="2110" spans="4:4">
      <c r="D2110" s="196"/>
    </row>
    <row r="2111" spans="4:4">
      <c r="D2111" s="196"/>
    </row>
    <row r="2112" spans="4:4">
      <c r="D2112" s="196"/>
    </row>
    <row r="2113" spans="4:4">
      <c r="D2113" s="196"/>
    </row>
    <row r="2114" spans="4:4">
      <c r="D2114" s="196"/>
    </row>
    <row r="2115" spans="4:4">
      <c r="D2115" s="196"/>
    </row>
    <row r="2116" spans="4:4">
      <c r="D2116" s="196"/>
    </row>
    <row r="2117" spans="4:4">
      <c r="D2117" s="196"/>
    </row>
    <row r="2118" spans="4:4">
      <c r="D2118" s="196"/>
    </row>
    <row r="2119" spans="4:4">
      <c r="D2119" s="196"/>
    </row>
    <row r="2120" spans="4:4">
      <c r="D2120" s="196"/>
    </row>
    <row r="2121" spans="4:4">
      <c r="D2121" s="196"/>
    </row>
    <row r="2122" spans="4:4">
      <c r="D2122" s="196"/>
    </row>
    <row r="2123" spans="4:4">
      <c r="D2123" s="196"/>
    </row>
    <row r="2124" spans="4:4">
      <c r="D2124" s="196"/>
    </row>
    <row r="2125" spans="4:4">
      <c r="D2125" s="196"/>
    </row>
    <row r="2126" spans="4:4">
      <c r="D2126" s="196"/>
    </row>
    <row r="2127" spans="4:4">
      <c r="D2127" s="196"/>
    </row>
    <row r="2128" spans="4:4">
      <c r="D2128" s="196"/>
    </row>
    <row r="2129" spans="4:4">
      <c r="D2129" s="196"/>
    </row>
    <row r="2130" spans="4:4">
      <c r="D2130" s="196"/>
    </row>
    <row r="2131" spans="4:4">
      <c r="D2131" s="196"/>
    </row>
    <row r="2132" spans="4:4">
      <c r="D2132" s="196"/>
    </row>
    <row r="2133" spans="4:4">
      <c r="D2133" s="196"/>
    </row>
    <row r="2134" spans="4:4">
      <c r="D2134" s="196"/>
    </row>
    <row r="2135" spans="4:4">
      <c r="D2135" s="196"/>
    </row>
    <row r="2136" spans="4:4">
      <c r="D2136" s="196"/>
    </row>
    <row r="2137" spans="4:4">
      <c r="D2137" s="196"/>
    </row>
    <row r="2138" spans="4:4">
      <c r="D2138" s="196"/>
    </row>
    <row r="2139" spans="4:4">
      <c r="D2139" s="196"/>
    </row>
    <row r="2140" spans="4:4">
      <c r="D2140" s="196"/>
    </row>
    <row r="2141" spans="4:4">
      <c r="D2141" s="196"/>
    </row>
    <row r="2142" spans="4:4">
      <c r="D2142" s="196"/>
    </row>
    <row r="2143" spans="4:4">
      <c r="D2143" s="196"/>
    </row>
    <row r="2144" spans="4:4">
      <c r="D2144" s="196"/>
    </row>
    <row r="2145" spans="4:4">
      <c r="D2145" s="196"/>
    </row>
    <row r="2146" spans="4:4">
      <c r="D2146" s="196"/>
    </row>
    <row r="2147" spans="4:4">
      <c r="D2147" s="196"/>
    </row>
    <row r="2148" spans="4:4">
      <c r="D2148" s="196"/>
    </row>
    <row r="2149" spans="4:4">
      <c r="D2149" s="196"/>
    </row>
    <row r="2150" spans="4:4">
      <c r="D2150" s="196"/>
    </row>
    <row r="2151" spans="4:4">
      <c r="D2151" s="196"/>
    </row>
    <row r="2152" spans="4:4">
      <c r="D2152" s="196"/>
    </row>
    <row r="2153" spans="4:4">
      <c r="D2153" s="196"/>
    </row>
    <row r="2154" spans="4:4">
      <c r="D2154" s="196"/>
    </row>
    <row r="2155" spans="4:4">
      <c r="D2155" s="196"/>
    </row>
    <row r="2156" spans="4:4">
      <c r="D2156" s="196"/>
    </row>
    <row r="2157" spans="4:4">
      <c r="D2157" s="196"/>
    </row>
    <row r="2158" spans="4:4">
      <c r="D2158" s="196"/>
    </row>
    <row r="2159" spans="4:4">
      <c r="D2159" s="196"/>
    </row>
    <row r="2160" spans="4:4">
      <c r="D2160" s="196"/>
    </row>
    <row r="2161" spans="4:4">
      <c r="D2161" s="196"/>
    </row>
    <row r="2162" spans="4:4">
      <c r="D2162" s="196"/>
    </row>
    <row r="2163" spans="4:4">
      <c r="D2163" s="196"/>
    </row>
    <row r="2164" spans="4:4">
      <c r="D2164" s="196"/>
    </row>
    <row r="2165" spans="4:4">
      <c r="D2165" s="196"/>
    </row>
    <row r="2166" spans="4:4">
      <c r="D2166" s="196"/>
    </row>
    <row r="2167" spans="4:4">
      <c r="D2167" s="196"/>
    </row>
    <row r="2168" spans="4:4">
      <c r="D2168" s="196"/>
    </row>
    <row r="2169" spans="4:4">
      <c r="D2169" s="196"/>
    </row>
    <row r="2170" spans="4:4">
      <c r="D2170" s="196"/>
    </row>
    <row r="2171" spans="4:4">
      <c r="D2171" s="196"/>
    </row>
    <row r="2172" spans="4:4">
      <c r="D2172" s="196"/>
    </row>
    <row r="2173" spans="4:4">
      <c r="D2173" s="196"/>
    </row>
    <row r="2174" spans="4:4">
      <c r="D2174" s="196"/>
    </row>
    <row r="2175" spans="4:4">
      <c r="D2175" s="196"/>
    </row>
    <row r="2176" spans="4:4">
      <c r="D2176" s="196"/>
    </row>
    <row r="2177" spans="4:4">
      <c r="D2177" s="196"/>
    </row>
    <row r="2178" spans="4:4">
      <c r="D2178" s="196"/>
    </row>
    <row r="2179" spans="4:4">
      <c r="D2179" s="196"/>
    </row>
    <row r="2180" spans="4:4">
      <c r="D2180" s="196"/>
    </row>
    <row r="2181" spans="4:4">
      <c r="D2181" s="196"/>
    </row>
    <row r="2182" spans="4:4">
      <c r="D2182" s="196"/>
    </row>
    <row r="2183" spans="4:4">
      <c r="D2183" s="196"/>
    </row>
    <row r="2184" spans="4:4">
      <c r="D2184" s="196"/>
    </row>
    <row r="2185" spans="4:4">
      <c r="D2185" s="196"/>
    </row>
    <row r="2186" spans="4:4">
      <c r="D2186" s="196"/>
    </row>
    <row r="2187" spans="4:4">
      <c r="D2187" s="196"/>
    </row>
    <row r="2188" spans="4:4">
      <c r="D2188" s="196"/>
    </row>
    <row r="2189" spans="4:4">
      <c r="D2189" s="196"/>
    </row>
    <row r="2190" spans="4:4">
      <c r="D2190" s="196"/>
    </row>
    <row r="2191" spans="4:4">
      <c r="D2191" s="196"/>
    </row>
    <row r="2192" spans="4:4">
      <c r="D2192" s="196"/>
    </row>
    <row r="2193" spans="4:4">
      <c r="D2193" s="196"/>
    </row>
    <row r="2194" spans="4:4">
      <c r="D2194" s="196"/>
    </row>
    <row r="2195" spans="4:4">
      <c r="D2195" s="196"/>
    </row>
    <row r="2196" spans="4:4">
      <c r="D2196" s="196"/>
    </row>
    <row r="2197" spans="4:4">
      <c r="D2197" s="196"/>
    </row>
    <row r="2198" spans="4:4">
      <c r="D2198" s="196"/>
    </row>
    <row r="2199" spans="4:4">
      <c r="D2199" s="196"/>
    </row>
    <row r="2200" spans="4:4">
      <c r="D2200" s="196"/>
    </row>
    <row r="2201" spans="4:4">
      <c r="D2201" s="196"/>
    </row>
    <row r="2202" spans="4:4">
      <c r="D2202" s="196"/>
    </row>
    <row r="2203" spans="4:4">
      <c r="D2203" s="196"/>
    </row>
    <row r="2204" spans="4:4">
      <c r="D2204" s="196"/>
    </row>
    <row r="2205" spans="4:4">
      <c r="D2205" s="196"/>
    </row>
    <row r="2206" spans="4:4">
      <c r="D2206" s="196"/>
    </row>
    <row r="2207" spans="4:4">
      <c r="D2207" s="196"/>
    </row>
    <row r="2208" spans="4:4">
      <c r="D2208" s="196"/>
    </row>
    <row r="2209" spans="4:4">
      <c r="D2209" s="196"/>
    </row>
    <row r="2210" spans="4:4">
      <c r="D2210" s="196"/>
    </row>
    <row r="2211" spans="4:4">
      <c r="D2211" s="196"/>
    </row>
    <row r="2212" spans="4:4">
      <c r="D2212" s="196"/>
    </row>
    <row r="2213" spans="4:4">
      <c r="D2213" s="196"/>
    </row>
    <row r="2214" spans="4:4">
      <c r="D2214" s="196"/>
    </row>
    <row r="2215" spans="4:4">
      <c r="D2215" s="196"/>
    </row>
    <row r="2216" spans="4:4">
      <c r="D2216" s="196"/>
    </row>
    <row r="2217" spans="4:4">
      <c r="D2217" s="196"/>
    </row>
    <row r="2218" spans="4:4">
      <c r="D2218" s="196"/>
    </row>
    <row r="2219" spans="4:4">
      <c r="D2219" s="196"/>
    </row>
    <row r="2220" spans="4:4">
      <c r="D2220" s="196"/>
    </row>
    <row r="2221" spans="4:4">
      <c r="D2221" s="196"/>
    </row>
    <row r="2222" spans="4:4">
      <c r="D2222" s="196"/>
    </row>
    <row r="2223" spans="4:4">
      <c r="D2223" s="196"/>
    </row>
    <row r="2224" spans="4:4">
      <c r="D2224" s="196"/>
    </row>
    <row r="2225" spans="4:4">
      <c r="D2225" s="196"/>
    </row>
    <row r="2226" spans="4:4">
      <c r="D2226" s="196"/>
    </row>
    <row r="2227" spans="4:4">
      <c r="D2227" s="196"/>
    </row>
    <row r="2228" spans="4:4">
      <c r="D2228" s="196"/>
    </row>
    <row r="2229" spans="4:4">
      <c r="D2229" s="196"/>
    </row>
    <row r="2230" spans="4:4">
      <c r="D2230" s="196"/>
    </row>
    <row r="2231" spans="4:4">
      <c r="D2231" s="196"/>
    </row>
    <row r="2232" spans="4:4">
      <c r="D2232" s="196"/>
    </row>
    <row r="2233" spans="4:4">
      <c r="D2233" s="196"/>
    </row>
    <row r="2234" spans="4:4">
      <c r="D2234" s="196"/>
    </row>
    <row r="2235" spans="4:4">
      <c r="D2235" s="196"/>
    </row>
    <row r="2236" spans="4:4">
      <c r="D2236" s="196"/>
    </row>
    <row r="2237" spans="4:4">
      <c r="D2237" s="196"/>
    </row>
    <row r="2238" spans="4:4">
      <c r="D2238" s="196"/>
    </row>
    <row r="2239" spans="4:4">
      <c r="D2239" s="196"/>
    </row>
    <row r="2240" spans="4:4">
      <c r="D2240" s="196"/>
    </row>
    <row r="2241" spans="4:4">
      <c r="D2241" s="196"/>
    </row>
    <row r="2242" spans="4:4">
      <c r="D2242" s="196"/>
    </row>
    <row r="2243" spans="4:4">
      <c r="D2243" s="196"/>
    </row>
    <row r="2244" spans="4:4">
      <c r="D2244" s="196"/>
    </row>
    <row r="2245" spans="4:4">
      <c r="D2245" s="196"/>
    </row>
    <row r="2246" spans="4:4">
      <c r="D2246" s="196"/>
    </row>
    <row r="2247" spans="4:4">
      <c r="D2247" s="196"/>
    </row>
    <row r="2248" spans="4:4">
      <c r="D2248" s="196"/>
    </row>
    <row r="2249" spans="4:4">
      <c r="D2249" s="196"/>
    </row>
    <row r="2250" spans="4:4">
      <c r="D2250" s="196"/>
    </row>
    <row r="2251" spans="4:4">
      <c r="D2251" s="196"/>
    </row>
    <row r="2252" spans="4:4">
      <c r="D2252" s="196"/>
    </row>
    <row r="2253" spans="4:4">
      <c r="D2253" s="196"/>
    </row>
    <row r="2254" spans="4:4">
      <c r="D2254" s="196"/>
    </row>
    <row r="2255" spans="4:4">
      <c r="D2255" s="196"/>
    </row>
    <row r="2256" spans="4:4">
      <c r="D2256" s="196"/>
    </row>
    <row r="2257" spans="4:4">
      <c r="D2257" s="196"/>
    </row>
    <row r="2258" spans="4:4">
      <c r="D2258" s="196"/>
    </row>
    <row r="2259" spans="4:4">
      <c r="D2259" s="196"/>
    </row>
    <row r="2260" spans="4:4">
      <c r="D2260" s="196"/>
    </row>
    <row r="2261" spans="4:4">
      <c r="D2261" s="196"/>
    </row>
    <row r="2262" spans="4:4">
      <c r="D2262" s="196"/>
    </row>
    <row r="2263" spans="4:4">
      <c r="D2263" s="196"/>
    </row>
    <row r="2264" spans="4:4">
      <c r="D2264" s="196"/>
    </row>
    <row r="2265" spans="4:4">
      <c r="D2265" s="196"/>
    </row>
    <row r="2266" spans="4:4">
      <c r="D2266" s="196"/>
    </row>
    <row r="2267" spans="4:4">
      <c r="D2267" s="196"/>
    </row>
    <row r="2268" spans="4:4">
      <c r="D2268" s="196"/>
    </row>
    <row r="2269" spans="4:4">
      <c r="D2269" s="196"/>
    </row>
    <row r="2270" spans="4:4">
      <c r="D2270" s="196"/>
    </row>
    <row r="2271" spans="4:4">
      <c r="D2271" s="196"/>
    </row>
    <row r="2272" spans="4:4">
      <c r="D2272" s="196"/>
    </row>
    <row r="2273" spans="4:4">
      <c r="D2273" s="196"/>
    </row>
    <row r="2274" spans="4:4">
      <c r="D2274" s="196"/>
    </row>
    <row r="2275" spans="4:4">
      <c r="D2275" s="196"/>
    </row>
    <row r="2276" spans="4:4">
      <c r="D2276" s="196"/>
    </row>
    <row r="2277" spans="4:4">
      <c r="D2277" s="196"/>
    </row>
    <row r="2278" spans="4:4">
      <c r="D2278" s="196"/>
    </row>
    <row r="2279" spans="4:4">
      <c r="D2279" s="196"/>
    </row>
    <row r="2280" spans="4:4">
      <c r="D2280" s="196"/>
    </row>
    <row r="2281" spans="4:4">
      <c r="D2281" s="196"/>
    </row>
    <row r="2282" spans="4:4">
      <c r="D2282" s="196"/>
    </row>
    <row r="2283" spans="4:4">
      <c r="D2283" s="196"/>
    </row>
    <row r="2284" spans="4:4">
      <c r="D2284" s="196"/>
    </row>
    <row r="2285" spans="4:4">
      <c r="D2285" s="196"/>
    </row>
    <row r="2286" spans="4:4">
      <c r="D2286" s="196"/>
    </row>
    <row r="2287" spans="4:4">
      <c r="D2287" s="196"/>
    </row>
    <row r="2288" spans="4:4">
      <c r="D2288" s="196"/>
    </row>
    <row r="2289" spans="4:4">
      <c r="D2289" s="196"/>
    </row>
    <row r="2290" spans="4:4">
      <c r="D2290" s="196"/>
    </row>
    <row r="2291" spans="4:4">
      <c r="D2291" s="196"/>
    </row>
    <row r="2292" spans="4:4">
      <c r="D2292" s="196"/>
    </row>
    <row r="2293" spans="4:4">
      <c r="D2293" s="196"/>
    </row>
    <row r="2294" spans="4:4">
      <c r="D2294" s="196"/>
    </row>
    <row r="2295" spans="4:4">
      <c r="D2295" s="196"/>
    </row>
    <row r="2296" spans="4:4">
      <c r="D2296" s="196"/>
    </row>
    <row r="2297" spans="4:4">
      <c r="D2297" s="196"/>
    </row>
    <row r="2298" spans="4:4">
      <c r="D2298" s="196"/>
    </row>
    <row r="2299" spans="4:4">
      <c r="D2299" s="196"/>
    </row>
    <row r="2300" spans="4:4">
      <c r="D2300" s="196"/>
    </row>
    <row r="2301" spans="4:4">
      <c r="D2301" s="196"/>
    </row>
    <row r="2302" spans="4:4">
      <c r="D2302" s="196"/>
    </row>
    <row r="2303" spans="4:4">
      <c r="D2303" s="196"/>
    </row>
    <row r="2304" spans="4:4">
      <c r="D2304" s="196"/>
    </row>
    <row r="2305" spans="4:4">
      <c r="D2305" s="196"/>
    </row>
    <row r="2306" spans="4:4">
      <c r="D2306" s="196"/>
    </row>
    <row r="2307" spans="4:4">
      <c r="D2307" s="196"/>
    </row>
    <row r="2308" spans="4:4">
      <c r="D2308" s="196"/>
    </row>
    <row r="2309" spans="4:4">
      <c r="D2309" s="196"/>
    </row>
    <row r="2310" spans="4:4">
      <c r="D2310" s="196"/>
    </row>
    <row r="2311" spans="4:4">
      <c r="D2311" s="196"/>
    </row>
    <row r="2312" spans="4:4">
      <c r="D2312" s="196"/>
    </row>
    <row r="2313" spans="4:4">
      <c r="D2313" s="196"/>
    </row>
    <row r="2314" spans="4:4">
      <c r="D2314" s="196"/>
    </row>
    <row r="2315" spans="4:4">
      <c r="D2315" s="196"/>
    </row>
    <row r="2316" spans="4:4">
      <c r="D2316" s="196"/>
    </row>
    <row r="2317" spans="4:4">
      <c r="D2317" s="196"/>
    </row>
    <row r="2318" spans="4:4">
      <c r="D2318" s="196"/>
    </row>
    <row r="2319" spans="4:4">
      <c r="D2319" s="196"/>
    </row>
    <row r="2320" spans="4:4">
      <c r="D2320" s="196"/>
    </row>
    <row r="2321" spans="4:4">
      <c r="D2321" s="196"/>
    </row>
    <row r="2322" spans="4:4">
      <c r="D2322" s="196"/>
    </row>
    <row r="2323" spans="4:4">
      <c r="D2323" s="196"/>
    </row>
    <row r="2324" spans="4:4">
      <c r="D2324" s="196"/>
    </row>
    <row r="2325" spans="4:4">
      <c r="D2325" s="196"/>
    </row>
    <row r="2326" spans="4:4">
      <c r="D2326" s="196"/>
    </row>
    <row r="2327" spans="4:4">
      <c r="D2327" s="196"/>
    </row>
    <row r="2328" spans="4:4">
      <c r="D2328" s="196"/>
    </row>
    <row r="2329" spans="4:4">
      <c r="D2329" s="196"/>
    </row>
    <row r="2330" spans="4:4">
      <c r="D2330" s="196"/>
    </row>
    <row r="2331" spans="4:4">
      <c r="D2331" s="196"/>
    </row>
    <row r="2332" spans="4:4">
      <c r="D2332" s="196"/>
    </row>
    <row r="2333" spans="4:4">
      <c r="D2333" s="196"/>
    </row>
    <row r="2334" spans="4:4">
      <c r="D2334" s="196"/>
    </row>
    <row r="2335" spans="4:4">
      <c r="D2335" s="196"/>
    </row>
    <row r="2336" spans="4:4">
      <c r="D2336" s="196"/>
    </row>
    <row r="2337" spans="4:4">
      <c r="D2337" s="196"/>
    </row>
    <row r="2338" spans="4:4">
      <c r="D2338" s="196"/>
    </row>
    <row r="2339" spans="4:4">
      <c r="D2339" s="196"/>
    </row>
    <row r="2340" spans="4:4">
      <c r="D2340" s="196"/>
    </row>
    <row r="2341" spans="4:4">
      <c r="D2341" s="196"/>
    </row>
    <row r="2342" spans="4:4">
      <c r="D2342" s="196"/>
    </row>
    <row r="2343" spans="4:4">
      <c r="D2343" s="196"/>
    </row>
    <row r="2344" spans="4:4">
      <c r="D2344" s="196"/>
    </row>
    <row r="2345" spans="4:4">
      <c r="D2345" s="196"/>
    </row>
    <row r="2346" spans="4:4">
      <c r="D2346" s="196"/>
    </row>
    <row r="2347" spans="4:4">
      <c r="D2347" s="196"/>
    </row>
    <row r="2348" spans="4:4">
      <c r="D2348" s="196"/>
    </row>
    <row r="2349" spans="4:4">
      <c r="D2349" s="196"/>
    </row>
    <row r="2350" spans="4:4">
      <c r="D2350" s="196"/>
    </row>
    <row r="2351" spans="4:4">
      <c r="D2351" s="196"/>
    </row>
    <row r="2352" spans="4:4">
      <c r="D2352" s="196"/>
    </row>
    <row r="2353" spans="4:4">
      <c r="D2353" s="196"/>
    </row>
    <row r="2354" spans="4:4">
      <c r="D2354" s="196"/>
    </row>
    <row r="2355" spans="4:4">
      <c r="D2355" s="196"/>
    </row>
    <row r="2356" spans="4:4">
      <c r="D2356" s="196"/>
    </row>
    <row r="2357" spans="4:4">
      <c r="D2357" s="196"/>
    </row>
    <row r="2358" spans="4:4">
      <c r="D2358" s="196"/>
    </row>
    <row r="2359" spans="4:4">
      <c r="D2359" s="196"/>
    </row>
    <row r="2360" spans="4:4">
      <c r="D2360" s="196"/>
    </row>
    <row r="2361" spans="4:4">
      <c r="D2361" s="196"/>
    </row>
    <row r="2362" spans="4:4">
      <c r="D2362" s="196"/>
    </row>
    <row r="2363" spans="4:4">
      <c r="D2363" s="196"/>
    </row>
    <row r="2364" spans="4:4">
      <c r="D2364" s="196"/>
    </row>
    <row r="2365" spans="4:4">
      <c r="D2365" s="196"/>
    </row>
    <row r="2366" spans="4:4">
      <c r="D2366" s="196"/>
    </row>
    <row r="2367" spans="4:4">
      <c r="D2367" s="196"/>
    </row>
    <row r="2368" spans="4:4">
      <c r="D2368" s="196"/>
    </row>
    <row r="2369" spans="4:4">
      <c r="D2369" s="196"/>
    </row>
    <row r="2370" spans="4:4">
      <c r="D2370" s="196"/>
    </row>
    <row r="2371" spans="4:4">
      <c r="D2371" s="196"/>
    </row>
    <row r="2372" spans="4:4">
      <c r="D2372" s="196"/>
    </row>
    <row r="2373" spans="4:4">
      <c r="D2373" s="196"/>
    </row>
    <row r="2374" spans="4:4">
      <c r="D2374" s="196"/>
    </row>
    <row r="2375" spans="4:4">
      <c r="D2375" s="196"/>
    </row>
    <row r="2376" spans="4:4">
      <c r="D2376" s="196"/>
    </row>
    <row r="2377" spans="4:4">
      <c r="D2377" s="196"/>
    </row>
    <row r="2378" spans="4:4">
      <c r="D2378" s="196"/>
    </row>
    <row r="2379" spans="4:4">
      <c r="D2379" s="196"/>
    </row>
    <row r="2380" spans="4:4">
      <c r="D2380" s="196"/>
    </row>
    <row r="2381" spans="4:4">
      <c r="D2381" s="196"/>
    </row>
    <row r="2382" spans="4:4">
      <c r="D2382" s="196"/>
    </row>
    <row r="2383" spans="4:4">
      <c r="D2383" s="196"/>
    </row>
    <row r="2384" spans="4:4">
      <c r="D2384" s="196"/>
    </row>
    <row r="2385" spans="4:4">
      <c r="D2385" s="196"/>
    </row>
    <row r="2386" spans="4:4">
      <c r="D2386" s="196"/>
    </row>
    <row r="2387" spans="4:4">
      <c r="D2387" s="196"/>
    </row>
    <row r="2388" spans="4:4">
      <c r="D2388" s="196"/>
    </row>
    <row r="2389" spans="4:4">
      <c r="D2389" s="196"/>
    </row>
    <row r="2390" spans="4:4">
      <c r="D2390" s="196"/>
    </row>
    <row r="2391" spans="4:4">
      <c r="D2391" s="196"/>
    </row>
    <row r="2392" spans="4:4">
      <c r="D2392" s="196"/>
    </row>
    <row r="2393" spans="4:4">
      <c r="D2393" s="196"/>
    </row>
    <row r="2394" spans="4:4">
      <c r="D2394" s="196"/>
    </row>
    <row r="2395" spans="4:4">
      <c r="D2395" s="196"/>
    </row>
    <row r="2396" spans="4:4">
      <c r="D2396" s="196"/>
    </row>
    <row r="2397" spans="4:4">
      <c r="D2397" s="196"/>
    </row>
    <row r="2398" spans="4:4">
      <c r="D2398" s="196"/>
    </row>
    <row r="2399" spans="4:4">
      <c r="D2399" s="196"/>
    </row>
    <row r="2400" spans="4:4">
      <c r="D2400" s="196"/>
    </row>
    <row r="2401" spans="4:4">
      <c r="D2401" s="196"/>
    </row>
    <row r="2402" spans="4:4">
      <c r="D2402" s="196"/>
    </row>
    <row r="2403" spans="4:4">
      <c r="D2403" s="196"/>
    </row>
    <row r="2404" spans="4:4">
      <c r="D2404" s="196"/>
    </row>
    <row r="2405" spans="4:4">
      <c r="D2405" s="196"/>
    </row>
    <row r="2406" spans="4:4">
      <c r="D2406" s="196"/>
    </row>
    <row r="2407" spans="4:4">
      <c r="D2407" s="196"/>
    </row>
    <row r="2408" spans="4:4">
      <c r="D2408" s="196"/>
    </row>
    <row r="2409" spans="4:4">
      <c r="D2409" s="196"/>
    </row>
    <row r="2410" spans="4:4">
      <c r="D2410" s="196"/>
    </row>
    <row r="2411" spans="4:4">
      <c r="D2411" s="196"/>
    </row>
    <row r="2412" spans="4:4">
      <c r="D2412" s="196"/>
    </row>
    <row r="2413" spans="4:4">
      <c r="D2413" s="196"/>
    </row>
    <row r="2414" spans="4:4">
      <c r="D2414" s="196"/>
    </row>
    <row r="2415" spans="4:4">
      <c r="D2415" s="196"/>
    </row>
    <row r="2416" spans="4:4">
      <c r="D2416" s="196"/>
    </row>
    <row r="2417" spans="4:4">
      <c r="D2417" s="196"/>
    </row>
    <row r="2418" spans="4:4">
      <c r="D2418" s="196"/>
    </row>
    <row r="2419" spans="4:4">
      <c r="D2419" s="196"/>
    </row>
    <row r="2420" spans="4:4">
      <c r="D2420" s="196"/>
    </row>
    <row r="2421" spans="4:4">
      <c r="D2421" s="196"/>
    </row>
    <row r="2422" spans="4:4">
      <c r="D2422" s="196"/>
    </row>
    <row r="2423" spans="4:4">
      <c r="D2423" s="196"/>
    </row>
    <row r="2424" spans="4:4">
      <c r="D2424" s="196"/>
    </row>
    <row r="2425" spans="4:4">
      <c r="D2425" s="196"/>
    </row>
    <row r="2426" spans="4:4">
      <c r="D2426" s="196"/>
    </row>
    <row r="2427" spans="4:4">
      <c r="D2427" s="196"/>
    </row>
    <row r="2428" spans="4:4">
      <c r="D2428" s="196"/>
    </row>
    <row r="2429" spans="4:4">
      <c r="D2429" s="196"/>
    </row>
    <row r="2430" spans="4:4">
      <c r="D2430" s="196"/>
    </row>
    <row r="2431" spans="4:4">
      <c r="D2431" s="196"/>
    </row>
    <row r="2432" spans="4:4">
      <c r="D2432" s="196"/>
    </row>
    <row r="2433" spans="4:4">
      <c r="D2433" s="196"/>
    </row>
    <row r="2434" spans="4:4">
      <c r="D2434" s="196"/>
    </row>
    <row r="2435" spans="4:4">
      <c r="D2435" s="196"/>
    </row>
    <row r="2436" spans="4:4">
      <c r="D2436" s="196"/>
    </row>
    <row r="2437" spans="4:4">
      <c r="D2437" s="196"/>
    </row>
    <row r="2438" spans="4:4">
      <c r="D2438" s="196"/>
    </row>
    <row r="2439" spans="4:4">
      <c r="D2439" s="196"/>
    </row>
    <row r="2440" spans="4:4">
      <c r="D2440" s="196"/>
    </row>
    <row r="2441" spans="4:4">
      <c r="D2441" s="196"/>
    </row>
    <row r="2442" spans="4:4">
      <c r="D2442" s="196"/>
    </row>
    <row r="2443" spans="4:4">
      <c r="D2443" s="196"/>
    </row>
    <row r="2444" spans="4:4">
      <c r="D2444" s="196"/>
    </row>
    <row r="2445" spans="4:4">
      <c r="D2445" s="196"/>
    </row>
    <row r="2446" spans="4:4">
      <c r="D2446" s="196"/>
    </row>
    <row r="2447" spans="4:4">
      <c r="D2447" s="196"/>
    </row>
    <row r="2448" spans="4:4">
      <c r="D2448" s="196"/>
    </row>
    <row r="2449" spans="4:4">
      <c r="D2449" s="196"/>
    </row>
    <row r="2450" spans="4:4">
      <c r="D2450" s="196"/>
    </row>
    <row r="2451" spans="4:4">
      <c r="D2451" s="196"/>
    </row>
    <row r="2452" spans="4:4">
      <c r="D2452" s="196"/>
    </row>
    <row r="2453" spans="4:4">
      <c r="D2453" s="196"/>
    </row>
    <row r="2454" spans="4:4">
      <c r="D2454" s="196"/>
    </row>
    <row r="2455" spans="4:4">
      <c r="D2455" s="196"/>
    </row>
    <row r="2456" spans="4:4">
      <c r="D2456" s="196"/>
    </row>
    <row r="2457" spans="4:4">
      <c r="D2457" s="196"/>
    </row>
    <row r="2458" spans="4:4">
      <c r="D2458" s="196"/>
    </row>
    <row r="2459" spans="4:4">
      <c r="D2459" s="196"/>
    </row>
    <row r="2460" spans="4:4">
      <c r="D2460" s="196"/>
    </row>
    <row r="2461" spans="4:4">
      <c r="D2461" s="196"/>
    </row>
    <row r="2462" spans="4:4">
      <c r="D2462" s="196"/>
    </row>
    <row r="2463" spans="4:4">
      <c r="D2463" s="196"/>
    </row>
    <row r="2464" spans="4:4">
      <c r="D2464" s="196"/>
    </row>
    <row r="2465" spans="4:4">
      <c r="D2465" s="196"/>
    </row>
    <row r="2466" spans="4:4">
      <c r="D2466" s="196"/>
    </row>
    <row r="2467" spans="4:4">
      <c r="D2467" s="196"/>
    </row>
    <row r="2468" spans="4:4">
      <c r="D2468" s="196"/>
    </row>
    <row r="2469" spans="4:4">
      <c r="D2469" s="196"/>
    </row>
    <row r="2470" spans="4:4">
      <c r="D2470" s="196"/>
    </row>
    <row r="2471" spans="4:4">
      <c r="D2471" s="196"/>
    </row>
    <row r="2472" spans="4:4">
      <c r="D2472" s="196"/>
    </row>
    <row r="2473" spans="4:4">
      <c r="D2473" s="196"/>
    </row>
    <row r="2474" spans="4:4">
      <c r="D2474" s="196"/>
    </row>
    <row r="2475" spans="4:4">
      <c r="D2475" s="196"/>
    </row>
    <row r="2476" spans="4:4">
      <c r="D2476" s="196"/>
    </row>
    <row r="2477" spans="4:4">
      <c r="D2477" s="196"/>
    </row>
    <row r="2478" spans="4:4">
      <c r="D2478" s="196"/>
    </row>
    <row r="2479" spans="4:4">
      <c r="D2479" s="196"/>
    </row>
    <row r="2480" spans="4:4">
      <c r="D2480" s="196"/>
    </row>
    <row r="2481" spans="4:4">
      <c r="D2481" s="196"/>
    </row>
    <row r="2482" spans="4:4">
      <c r="D2482" s="196"/>
    </row>
    <row r="2483" spans="4:4">
      <c r="D2483" s="196"/>
    </row>
    <row r="2484" spans="4:4">
      <c r="D2484" s="196"/>
    </row>
    <row r="2485" spans="4:4">
      <c r="D2485" s="196"/>
    </row>
    <row r="2486" spans="4:4">
      <c r="D2486" s="196"/>
    </row>
    <row r="2487" spans="4:4">
      <c r="D2487" s="196"/>
    </row>
    <row r="2488" spans="4:4">
      <c r="D2488" s="196"/>
    </row>
    <row r="2489" spans="4:4">
      <c r="D2489" s="196"/>
    </row>
    <row r="2490" spans="4:4">
      <c r="D2490" s="196"/>
    </row>
    <row r="2491" spans="4:4">
      <c r="D2491" s="196"/>
    </row>
    <row r="2492" spans="4:4">
      <c r="D2492" s="196"/>
    </row>
    <row r="2493" spans="4:4">
      <c r="D2493" s="196"/>
    </row>
    <row r="2494" spans="4:4">
      <c r="D2494" s="196"/>
    </row>
    <row r="2495" spans="4:4">
      <c r="D2495" s="196"/>
    </row>
    <row r="2496" spans="4:4">
      <c r="D2496" s="196"/>
    </row>
    <row r="2497" spans="4:4">
      <c r="D2497" s="196"/>
    </row>
    <row r="2498" spans="4:4">
      <c r="D2498" s="196"/>
    </row>
    <row r="2499" spans="4:4">
      <c r="D2499" s="196"/>
    </row>
    <row r="2500" spans="4:4">
      <c r="D2500" s="196"/>
    </row>
    <row r="2501" spans="4:4">
      <c r="D2501" s="196"/>
    </row>
    <row r="2502" spans="4:4">
      <c r="D2502" s="196"/>
    </row>
    <row r="2503" spans="4:4">
      <c r="D2503" s="196"/>
    </row>
    <row r="2504" spans="4:4">
      <c r="D2504" s="196"/>
    </row>
    <row r="2505" spans="4:4">
      <c r="D2505" s="196"/>
    </row>
    <row r="2506" spans="4:4">
      <c r="D2506" s="196"/>
    </row>
    <row r="2507" spans="4:4">
      <c r="D2507" s="196"/>
    </row>
    <row r="2508" spans="4:4">
      <c r="D2508" s="196"/>
    </row>
    <row r="2509" spans="4:4">
      <c r="D2509" s="196"/>
    </row>
    <row r="2510" spans="4:4">
      <c r="D2510" s="196"/>
    </row>
    <row r="2511" spans="4:4">
      <c r="D2511" s="196"/>
    </row>
    <row r="2512" spans="4:4">
      <c r="D2512" s="196"/>
    </row>
    <row r="2513" spans="4:4">
      <c r="D2513" s="196"/>
    </row>
    <row r="2514" spans="4:4">
      <c r="D2514" s="196"/>
    </row>
    <row r="2515" spans="4:4">
      <c r="D2515" s="196"/>
    </row>
    <row r="2516" spans="4:4">
      <c r="D2516" s="196"/>
    </row>
    <row r="2517" spans="4:4">
      <c r="D2517" s="196"/>
    </row>
    <row r="2518" spans="4:4">
      <c r="D2518" s="196"/>
    </row>
    <row r="2519" spans="4:4">
      <c r="D2519" s="196"/>
    </row>
    <row r="2520" spans="4:4">
      <c r="D2520" s="196"/>
    </row>
    <row r="2521" spans="4:4">
      <c r="D2521" s="196"/>
    </row>
    <row r="2522" spans="4:4">
      <c r="D2522" s="196"/>
    </row>
    <row r="2523" spans="4:4">
      <c r="D2523" s="196"/>
    </row>
    <row r="2524" spans="4:4">
      <c r="D2524" s="196"/>
    </row>
    <row r="2525" spans="4:4">
      <c r="D2525" s="196"/>
    </row>
    <row r="2526" spans="4:4">
      <c r="D2526" s="196"/>
    </row>
    <row r="2527" spans="4:4">
      <c r="D2527" s="196"/>
    </row>
    <row r="2528" spans="4:4">
      <c r="D2528" s="196"/>
    </row>
    <row r="2529" spans="4:4">
      <c r="D2529" s="196"/>
    </row>
    <row r="2530" spans="4:4">
      <c r="D2530" s="196"/>
    </row>
    <row r="2531" spans="4:4">
      <c r="D2531" s="196"/>
    </row>
    <row r="2532" spans="4:4">
      <c r="D2532" s="196"/>
    </row>
    <row r="2533" spans="4:4">
      <c r="D2533" s="196"/>
    </row>
    <row r="2534" spans="4:4">
      <c r="D2534" s="196"/>
    </row>
    <row r="2535" spans="4:4">
      <c r="D2535" s="196"/>
    </row>
    <row r="2536" spans="4:4">
      <c r="D2536" s="196"/>
    </row>
    <row r="2537" spans="4:4">
      <c r="D2537" s="196"/>
    </row>
    <row r="2538" spans="4:4">
      <c r="D2538" s="196"/>
    </row>
    <row r="2539" spans="4:4">
      <c r="D2539" s="196"/>
    </row>
    <row r="2540" spans="4:4">
      <c r="D2540" s="196"/>
    </row>
    <row r="2541" spans="4:4">
      <c r="D2541" s="196"/>
    </row>
    <row r="2542" spans="4:4">
      <c r="D2542" s="196"/>
    </row>
    <row r="2543" spans="4:4">
      <c r="D2543" s="196"/>
    </row>
    <row r="2544" spans="4:4">
      <c r="D2544" s="196"/>
    </row>
    <row r="2545" spans="4:4">
      <c r="D2545" s="196"/>
    </row>
    <row r="2546" spans="4:4">
      <c r="D2546" s="196"/>
    </row>
    <row r="2547" spans="4:4">
      <c r="D2547" s="196"/>
    </row>
    <row r="2548" spans="4:4">
      <c r="D2548" s="196"/>
    </row>
    <row r="2549" spans="4:4">
      <c r="D2549" s="196"/>
    </row>
    <row r="2550" spans="4:4">
      <c r="D2550" s="196"/>
    </row>
    <row r="2551" spans="4:4">
      <c r="D2551" s="196"/>
    </row>
    <row r="2552" spans="4:4">
      <c r="D2552" s="196"/>
    </row>
    <row r="2553" spans="4:4">
      <c r="D2553" s="196"/>
    </row>
    <row r="2554" spans="4:4">
      <c r="D2554" s="196"/>
    </row>
    <row r="2555" spans="4:4">
      <c r="D2555" s="196"/>
    </row>
    <row r="2556" spans="4:4">
      <c r="D2556" s="196"/>
    </row>
    <row r="2557" spans="4:4">
      <c r="D2557" s="196"/>
    </row>
    <row r="2558" spans="4:4">
      <c r="D2558" s="196"/>
    </row>
    <row r="2559" spans="4:4">
      <c r="D2559" s="196"/>
    </row>
    <row r="2560" spans="4:4">
      <c r="D2560" s="196"/>
    </row>
    <row r="2561" spans="4:4">
      <c r="D2561" s="196"/>
    </row>
    <row r="2562" spans="4:4">
      <c r="D2562" s="196"/>
    </row>
    <row r="2563" spans="4:4">
      <c r="D2563" s="196"/>
    </row>
    <row r="2564" spans="4:4">
      <c r="D2564" s="196"/>
    </row>
    <row r="2565" spans="4:4">
      <c r="D2565" s="196"/>
    </row>
    <row r="2566" spans="4:4">
      <c r="D2566" s="196"/>
    </row>
    <row r="2567" spans="4:4">
      <c r="D2567" s="196"/>
    </row>
    <row r="2568" spans="4:4">
      <c r="D2568" s="196"/>
    </row>
    <row r="2569" spans="4:4">
      <c r="D2569" s="196"/>
    </row>
    <row r="2570" spans="4:4">
      <c r="D2570" s="196"/>
    </row>
    <row r="2571" spans="4:4">
      <c r="D2571" s="196"/>
    </row>
    <row r="2572" spans="4:4">
      <c r="D2572" s="196"/>
    </row>
    <row r="2573" spans="4:4">
      <c r="D2573" s="196"/>
    </row>
    <row r="2574" spans="4:4">
      <c r="D2574" s="196"/>
    </row>
    <row r="2575" spans="4:4">
      <c r="D2575" s="196"/>
    </row>
    <row r="2576" spans="4:4">
      <c r="D2576" s="196"/>
    </row>
    <row r="2577" spans="4:4">
      <c r="D2577" s="196"/>
    </row>
    <row r="2578" spans="4:4">
      <c r="D2578" s="196"/>
    </row>
    <row r="2579" spans="4:4">
      <c r="D2579" s="196"/>
    </row>
    <row r="2580" spans="4:4">
      <c r="D2580" s="196"/>
    </row>
    <row r="2581" spans="4:4">
      <c r="D2581" s="196"/>
    </row>
    <row r="2582" spans="4:4">
      <c r="D2582" s="196"/>
    </row>
    <row r="2583" spans="4:4">
      <c r="D2583" s="196"/>
    </row>
    <row r="2584" spans="4:4">
      <c r="D2584" s="196"/>
    </row>
    <row r="2585" spans="4:4">
      <c r="D2585" s="196"/>
    </row>
    <row r="2586" spans="4:4">
      <c r="D2586" s="196"/>
    </row>
    <row r="2587" spans="4:4">
      <c r="D2587" s="196"/>
    </row>
    <row r="2588" spans="4:4">
      <c r="D2588" s="196"/>
    </row>
    <row r="2589" spans="4:4">
      <c r="D2589" s="196"/>
    </row>
    <row r="2590" spans="4:4">
      <c r="D2590" s="196"/>
    </row>
    <row r="2591" spans="4:4">
      <c r="D2591" s="196"/>
    </row>
    <row r="2592" spans="4:4">
      <c r="D2592" s="196"/>
    </row>
    <row r="2593" spans="4:4">
      <c r="D2593" s="196"/>
    </row>
    <row r="2594" spans="4:4">
      <c r="D2594" s="196"/>
    </row>
    <row r="2595" spans="4:4">
      <c r="D2595" s="196"/>
    </row>
    <row r="2596" spans="4:4">
      <c r="D2596" s="196"/>
    </row>
    <row r="2597" spans="4:4">
      <c r="D2597" s="196"/>
    </row>
    <row r="2598" spans="4:4">
      <c r="D2598" s="196"/>
    </row>
    <row r="2599" spans="4:4">
      <c r="D2599" s="196"/>
    </row>
    <row r="2600" spans="4:4">
      <c r="D2600" s="196"/>
    </row>
    <row r="2601" spans="4:4">
      <c r="D2601" s="196"/>
    </row>
    <row r="2602" spans="4:4">
      <c r="D2602" s="196"/>
    </row>
    <row r="2603" spans="4:4">
      <c r="D2603" s="196"/>
    </row>
    <row r="2604" spans="4:4">
      <c r="D2604" s="196"/>
    </row>
    <row r="2605" spans="4:4">
      <c r="D2605" s="196"/>
    </row>
    <row r="2606" spans="4:4">
      <c r="D2606" s="196"/>
    </row>
    <row r="2607" spans="4:4">
      <c r="D2607" s="196"/>
    </row>
    <row r="2608" spans="4:4">
      <c r="D2608" s="196"/>
    </row>
    <row r="2609" spans="4:4">
      <c r="D2609" s="196"/>
    </row>
    <row r="2610" spans="4:4">
      <c r="D2610" s="196"/>
    </row>
    <row r="2611" spans="4:4">
      <c r="D2611" s="196"/>
    </row>
    <row r="2612" spans="4:4">
      <c r="D2612" s="196"/>
    </row>
    <row r="2613" spans="4:4">
      <c r="D2613" s="196"/>
    </row>
    <row r="2614" spans="4:4">
      <c r="D2614" s="196"/>
    </row>
    <row r="2615" spans="4:4">
      <c r="D2615" s="196"/>
    </row>
    <row r="2616" spans="4:4">
      <c r="D2616" s="196"/>
    </row>
    <row r="2617" spans="4:4">
      <c r="D2617" s="196"/>
    </row>
    <row r="2618" spans="4:4">
      <c r="D2618" s="196"/>
    </row>
    <row r="2619" spans="4:4">
      <c r="D2619" s="196"/>
    </row>
    <row r="2620" spans="4:4">
      <c r="D2620" s="196"/>
    </row>
    <row r="2621" spans="4:4">
      <c r="D2621" s="196"/>
    </row>
    <row r="2622" spans="4:4">
      <c r="D2622" s="196"/>
    </row>
    <row r="2623" spans="4:4">
      <c r="D2623" s="196"/>
    </row>
    <row r="2624" spans="4:4">
      <c r="D2624" s="196"/>
    </row>
    <row r="2625" spans="4:4">
      <c r="D2625" s="196"/>
    </row>
    <row r="2626" spans="4:4">
      <c r="D2626" s="196"/>
    </row>
    <row r="2627" spans="4:4">
      <c r="D2627" s="196"/>
    </row>
    <row r="2628" spans="4:4">
      <c r="D2628" s="196"/>
    </row>
    <row r="2629" spans="4:4">
      <c r="D2629" s="196"/>
    </row>
    <row r="2630" spans="4:4">
      <c r="D2630" s="196"/>
    </row>
    <row r="2631" spans="4:4">
      <c r="D2631" s="196"/>
    </row>
    <row r="2632" spans="4:4">
      <c r="D2632" s="196"/>
    </row>
    <row r="2633" spans="4:4">
      <c r="D2633" s="196"/>
    </row>
    <row r="2634" spans="4:4">
      <c r="D2634" s="196"/>
    </row>
    <row r="2635" spans="4:4">
      <c r="D2635" s="196"/>
    </row>
    <row r="2636" spans="4:4">
      <c r="D2636" s="196"/>
    </row>
    <row r="2637" spans="4:4">
      <c r="D2637" s="196"/>
    </row>
    <row r="2638" spans="4:4">
      <c r="D2638" s="196"/>
    </row>
    <row r="2639" spans="4:4">
      <c r="D2639" s="196"/>
    </row>
    <row r="2640" spans="4:4">
      <c r="D2640" s="196"/>
    </row>
    <row r="2641" spans="4:4">
      <c r="D2641" s="196"/>
    </row>
    <row r="2642" spans="4:4">
      <c r="D2642" s="196"/>
    </row>
    <row r="2643" spans="4:4">
      <c r="D2643" s="196"/>
    </row>
    <row r="2644" spans="4:4">
      <c r="D2644" s="196"/>
    </row>
    <row r="2645" spans="4:4">
      <c r="D2645" s="196"/>
    </row>
    <row r="2646" spans="4:4">
      <c r="D2646" s="196"/>
    </row>
    <row r="2647" spans="4:4">
      <c r="D2647" s="196"/>
    </row>
    <row r="2648" spans="4:4">
      <c r="D2648" s="196"/>
    </row>
    <row r="2649" spans="4:4">
      <c r="D2649" s="196"/>
    </row>
    <row r="2650" spans="4:4">
      <c r="D2650" s="196"/>
    </row>
    <row r="2651" spans="4:4">
      <c r="D2651" s="196"/>
    </row>
    <row r="2652" spans="4:4">
      <c r="D2652" s="196"/>
    </row>
    <row r="2653" spans="4:4">
      <c r="D2653" s="196"/>
    </row>
    <row r="2654" spans="4:4">
      <c r="D2654" s="196"/>
    </row>
    <row r="2655" spans="4:4">
      <c r="D2655" s="196"/>
    </row>
    <row r="2656" spans="4:4">
      <c r="D2656" s="196"/>
    </row>
    <row r="2657" spans="4:4">
      <c r="D2657" s="196"/>
    </row>
    <row r="2658" spans="4:4">
      <c r="D2658" s="196"/>
    </row>
    <row r="2659" spans="4:4">
      <c r="D2659" s="196"/>
    </row>
    <row r="2660" spans="4:4">
      <c r="D2660" s="196"/>
    </row>
    <row r="2661" spans="4:4">
      <c r="D2661" s="196"/>
    </row>
    <row r="2662" spans="4:4">
      <c r="D2662" s="196"/>
    </row>
    <row r="2663" spans="4:4">
      <c r="D2663" s="196"/>
    </row>
    <row r="2664" spans="4:4">
      <c r="D2664" s="196"/>
    </row>
    <row r="2665" spans="4:4">
      <c r="D2665" s="196"/>
    </row>
    <row r="2666" spans="4:4">
      <c r="D2666" s="196"/>
    </row>
    <row r="2667" spans="4:4">
      <c r="D2667" s="196"/>
    </row>
    <row r="2668" spans="4:4">
      <c r="D2668" s="196"/>
    </row>
    <row r="2669" spans="4:4">
      <c r="D2669" s="196"/>
    </row>
    <row r="2670" spans="4:4">
      <c r="D2670" s="196"/>
    </row>
    <row r="2671" spans="4:4">
      <c r="D2671" s="196"/>
    </row>
    <row r="2672" spans="4:4">
      <c r="D2672" s="196"/>
    </row>
    <row r="2673" spans="4:4">
      <c r="D2673" s="196"/>
    </row>
    <row r="2674" spans="4:4">
      <c r="D2674" s="196"/>
    </row>
    <row r="2675" spans="4:4">
      <c r="D2675" s="196"/>
    </row>
    <row r="2676" spans="4:4">
      <c r="D2676" s="196"/>
    </row>
    <row r="2677" spans="4:4">
      <c r="D2677" s="196"/>
    </row>
    <row r="2678" spans="4:4">
      <c r="D2678" s="196"/>
    </row>
    <row r="2679" spans="4:4">
      <c r="D2679" s="196"/>
    </row>
    <row r="2680" spans="4:4">
      <c r="D2680" s="196"/>
    </row>
    <row r="2681" spans="4:4">
      <c r="D2681" s="196"/>
    </row>
    <row r="2682" spans="4:4">
      <c r="D2682" s="196"/>
    </row>
    <row r="2683" spans="4:4">
      <c r="D2683" s="196"/>
    </row>
    <row r="2684" spans="4:4">
      <c r="D2684" s="196"/>
    </row>
    <row r="2685" spans="4:4">
      <c r="D2685" s="196"/>
    </row>
    <row r="2686" spans="4:4">
      <c r="D2686" s="196"/>
    </row>
    <row r="2687" spans="4:4">
      <c r="D2687" s="196"/>
    </row>
    <row r="2688" spans="4:4">
      <c r="D2688" s="196"/>
    </row>
    <row r="2689" spans="4:4">
      <c r="D2689" s="196"/>
    </row>
    <row r="2690" spans="4:4">
      <c r="D2690" s="196"/>
    </row>
    <row r="2691" spans="4:4">
      <c r="D2691" s="196"/>
    </row>
    <row r="2692" spans="4:4">
      <c r="D2692" s="196"/>
    </row>
    <row r="2693" spans="4:4">
      <c r="D2693" s="196"/>
    </row>
    <row r="2694" spans="4:4">
      <c r="D2694" s="196"/>
    </row>
    <row r="2695" spans="4:4">
      <c r="D2695" s="196"/>
    </row>
    <row r="2696" spans="4:4">
      <c r="D2696" s="196"/>
    </row>
    <row r="2697" spans="4:4">
      <c r="D2697" s="196"/>
    </row>
    <row r="2698" spans="4:4">
      <c r="D2698" s="196"/>
    </row>
    <row r="2699" spans="4:4">
      <c r="D2699" s="196"/>
    </row>
    <row r="2700" spans="4:4">
      <c r="D2700" s="196"/>
    </row>
    <row r="2701" spans="4:4">
      <c r="D2701" s="196"/>
    </row>
    <row r="2702" spans="4:4">
      <c r="D2702" s="196"/>
    </row>
    <row r="2703" spans="4:4">
      <c r="D2703" s="196"/>
    </row>
    <row r="2704" spans="4:4">
      <c r="D2704" s="196"/>
    </row>
    <row r="2705" spans="4:4">
      <c r="D2705" s="196"/>
    </row>
    <row r="2706" spans="4:4">
      <c r="D2706" s="196"/>
    </row>
    <row r="2707" spans="4:4">
      <c r="D2707" s="196"/>
    </row>
    <row r="2708" spans="4:4">
      <c r="D2708" s="196"/>
    </row>
    <row r="2709" spans="4:4">
      <c r="D2709" s="196"/>
    </row>
    <row r="2710" spans="4:4">
      <c r="D2710" s="196"/>
    </row>
    <row r="2711" spans="4:4">
      <c r="D2711" s="196"/>
    </row>
    <row r="2712" spans="4:4">
      <c r="D2712" s="196"/>
    </row>
    <row r="2713" spans="4:4">
      <c r="D2713" s="196"/>
    </row>
    <row r="2714" spans="4:4">
      <c r="D2714" s="196"/>
    </row>
    <row r="2715" spans="4:4">
      <c r="D2715" s="196"/>
    </row>
    <row r="2716" spans="4:4">
      <c r="D2716" s="196"/>
    </row>
    <row r="2717" spans="4:4">
      <c r="D2717" s="196"/>
    </row>
    <row r="2718" spans="4:4">
      <c r="D2718" s="196"/>
    </row>
    <row r="2719" spans="4:4">
      <c r="D2719" s="196"/>
    </row>
    <row r="2720" spans="4:4">
      <c r="D2720" s="196"/>
    </row>
    <row r="2721" spans="4:4">
      <c r="D2721" s="196"/>
    </row>
    <row r="2722" spans="4:4">
      <c r="D2722" s="196"/>
    </row>
    <row r="2723" spans="4:4">
      <c r="D2723" s="196"/>
    </row>
    <row r="2724" spans="4:4">
      <c r="D2724" s="196"/>
    </row>
    <row r="2725" spans="4:4">
      <c r="D2725" s="196"/>
    </row>
    <row r="2726" spans="4:4">
      <c r="D2726" s="196"/>
    </row>
    <row r="2727" spans="4:4">
      <c r="D2727" s="196"/>
    </row>
    <row r="2728" spans="4:4">
      <c r="D2728" s="196"/>
    </row>
    <row r="2729" spans="4:4">
      <c r="D2729" s="196"/>
    </row>
    <row r="2730" spans="4:4">
      <c r="D2730" s="196"/>
    </row>
    <row r="2731" spans="4:4">
      <c r="D2731" s="196"/>
    </row>
    <row r="2732" spans="4:4">
      <c r="D2732" s="196"/>
    </row>
    <row r="2733" spans="4:4">
      <c r="D2733" s="196"/>
    </row>
    <row r="2734" spans="4:4">
      <c r="D2734" s="196"/>
    </row>
    <row r="2735" spans="4:4">
      <c r="D2735" s="196"/>
    </row>
    <row r="2736" spans="4:4">
      <c r="D2736" s="196"/>
    </row>
    <row r="2737" spans="4:4">
      <c r="D2737" s="196"/>
    </row>
    <row r="2738" spans="4:4">
      <c r="D2738" s="196"/>
    </row>
    <row r="2739" spans="4:4">
      <c r="D2739" s="196"/>
    </row>
    <row r="2740" spans="4:4">
      <c r="D2740" s="196"/>
    </row>
    <row r="2741" spans="4:4">
      <c r="D2741" s="196"/>
    </row>
    <row r="2742" spans="4:4">
      <c r="D2742" s="196"/>
    </row>
    <row r="2743" spans="4:4">
      <c r="D2743" s="196"/>
    </row>
    <row r="2744" spans="4:4">
      <c r="D2744" s="196"/>
    </row>
    <row r="2745" spans="4:4">
      <c r="D2745" s="196"/>
    </row>
    <row r="2746" spans="4:4">
      <c r="D2746" s="196"/>
    </row>
    <row r="2747" spans="4:4">
      <c r="D2747" s="196"/>
    </row>
    <row r="2748" spans="4:4">
      <c r="D2748" s="196"/>
    </row>
    <row r="2749" spans="4:4">
      <c r="D2749" s="196"/>
    </row>
    <row r="2750" spans="4:4">
      <c r="D2750" s="196"/>
    </row>
    <row r="2751" spans="4:4">
      <c r="D2751" s="196"/>
    </row>
    <row r="2752" spans="4:4">
      <c r="D2752" s="196"/>
    </row>
    <row r="2753" spans="4:4">
      <c r="D2753" s="196"/>
    </row>
    <row r="2754" spans="4:4">
      <c r="D2754" s="196"/>
    </row>
    <row r="2755" spans="4:4">
      <c r="D2755" s="196"/>
    </row>
    <row r="2756" spans="4:4">
      <c r="D2756" s="196"/>
    </row>
    <row r="2757" spans="4:4">
      <c r="D2757" s="196"/>
    </row>
    <row r="2758" spans="4:4">
      <c r="D2758" s="196"/>
    </row>
    <row r="2759" spans="4:4">
      <c r="D2759" s="196"/>
    </row>
    <row r="2760" spans="4:4">
      <c r="D2760" s="196"/>
    </row>
    <row r="2761" spans="4:4">
      <c r="D2761" s="196"/>
    </row>
    <row r="2762" spans="4:4">
      <c r="D2762" s="196"/>
    </row>
    <row r="2763" spans="4:4">
      <c r="D2763" s="196"/>
    </row>
    <row r="2764" spans="4:4">
      <c r="D2764" s="196"/>
    </row>
    <row r="2765" spans="4:4">
      <c r="D2765" s="196"/>
    </row>
    <row r="2766" spans="4:4">
      <c r="D2766" s="196"/>
    </row>
    <row r="2767" spans="4:4">
      <c r="D2767" s="196"/>
    </row>
    <row r="2768" spans="4:4">
      <c r="D2768" s="196"/>
    </row>
    <row r="2769" spans="4:4">
      <c r="D2769" s="196"/>
    </row>
    <row r="2770" spans="4:4">
      <c r="D2770" s="196"/>
    </row>
    <row r="2771" spans="4:4">
      <c r="D2771" s="196"/>
    </row>
    <row r="2772" spans="4:4">
      <c r="D2772" s="196"/>
    </row>
    <row r="2773" spans="4:4">
      <c r="D2773" s="196"/>
    </row>
    <row r="2774" spans="4:4">
      <c r="D2774" s="196"/>
    </row>
    <row r="2775" spans="4:4">
      <c r="D2775" s="196"/>
    </row>
    <row r="2776" spans="4:4">
      <c r="D2776" s="196"/>
    </row>
    <row r="2777" spans="4:4">
      <c r="D2777" s="196"/>
    </row>
    <row r="2778" spans="4:4">
      <c r="D2778" s="196"/>
    </row>
    <row r="2779" spans="4:4">
      <c r="D2779" s="196"/>
    </row>
    <row r="2780" spans="4:4">
      <c r="D2780" s="196"/>
    </row>
    <row r="2781" spans="4:4">
      <c r="D2781" s="196"/>
    </row>
    <row r="2782" spans="4:4">
      <c r="D2782" s="196"/>
    </row>
    <row r="2783" spans="4:4">
      <c r="D2783" s="196"/>
    </row>
    <row r="2784" spans="4:4">
      <c r="D2784" s="196"/>
    </row>
    <row r="2785" spans="4:4">
      <c r="D2785" s="196"/>
    </row>
    <row r="2786" spans="4:4">
      <c r="D2786" s="196"/>
    </row>
    <row r="2787" spans="4:4">
      <c r="D2787" s="196"/>
    </row>
    <row r="2788" spans="4:4">
      <c r="D2788" s="196"/>
    </row>
    <row r="2789" spans="4:4">
      <c r="D2789" s="196"/>
    </row>
    <row r="2790" spans="4:4">
      <c r="D2790" s="196"/>
    </row>
    <row r="2791" spans="4:4">
      <c r="D2791" s="196"/>
    </row>
    <row r="2792" spans="4:4">
      <c r="D2792" s="196"/>
    </row>
    <row r="2793" spans="4:4">
      <c r="D2793" s="196"/>
    </row>
    <row r="2794" spans="4:4">
      <c r="D2794" s="196"/>
    </row>
    <row r="2795" spans="4:4">
      <c r="D2795" s="196"/>
    </row>
    <row r="2796" spans="4:4">
      <c r="D2796" s="196"/>
    </row>
    <row r="2797" spans="4:4">
      <c r="D2797" s="196"/>
    </row>
    <row r="2798" spans="4:4">
      <c r="D2798" s="196"/>
    </row>
    <row r="2799" spans="4:4">
      <c r="D2799" s="196"/>
    </row>
    <row r="2800" spans="4:4">
      <c r="D2800" s="196"/>
    </row>
    <row r="2801" spans="4:4">
      <c r="D2801" s="196"/>
    </row>
    <row r="2802" spans="4:4">
      <c r="D2802" s="196"/>
    </row>
    <row r="2803" spans="4:4">
      <c r="D2803" s="196"/>
    </row>
    <row r="2804" spans="4:4">
      <c r="D2804" s="196"/>
    </row>
    <row r="2805" spans="4:4">
      <c r="D2805" s="196"/>
    </row>
    <row r="2806" spans="4:4">
      <c r="D2806" s="196"/>
    </row>
    <row r="2807" spans="4:4">
      <c r="D2807" s="196"/>
    </row>
    <row r="2808" spans="4:4">
      <c r="D2808" s="196"/>
    </row>
    <row r="2809" spans="4:4">
      <c r="D2809" s="196"/>
    </row>
    <row r="2810" spans="4:4">
      <c r="D2810" s="196"/>
    </row>
    <row r="2811" spans="4:4">
      <c r="D2811" s="196"/>
    </row>
    <row r="2812" spans="4:4">
      <c r="D2812" s="196"/>
    </row>
    <row r="2813" spans="4:4">
      <c r="D2813" s="196"/>
    </row>
    <row r="2814" spans="4:4">
      <c r="D2814" s="196"/>
    </row>
    <row r="2815" spans="4:4">
      <c r="D2815" s="196"/>
    </row>
    <row r="2816" spans="4:4">
      <c r="D2816" s="196"/>
    </row>
    <row r="2817" spans="4:4">
      <c r="D2817" s="196"/>
    </row>
    <row r="2818" spans="4:4">
      <c r="D2818" s="196"/>
    </row>
    <row r="2819" spans="4:4">
      <c r="D2819" s="196"/>
    </row>
    <row r="2820" spans="4:4">
      <c r="D2820" s="196"/>
    </row>
    <row r="2821" spans="4:4">
      <c r="D2821" s="196"/>
    </row>
    <row r="2822" spans="4:4">
      <c r="D2822" s="196"/>
    </row>
    <row r="2823" spans="4:4">
      <c r="D2823" s="196"/>
    </row>
    <row r="2824" spans="4:4">
      <c r="D2824" s="196"/>
    </row>
    <row r="2825" spans="4:4">
      <c r="D2825" s="196"/>
    </row>
    <row r="2826" spans="4:4">
      <c r="D2826" s="196"/>
    </row>
    <row r="2827" spans="4:4">
      <c r="D2827" s="196"/>
    </row>
    <row r="2828" spans="4:4">
      <c r="D2828" s="196"/>
    </row>
    <row r="2829" spans="4:4">
      <c r="D2829" s="196"/>
    </row>
    <row r="2830" spans="4:4">
      <c r="D2830" s="196"/>
    </row>
    <row r="2831" spans="4:4">
      <c r="D2831" s="196"/>
    </row>
    <row r="2832" spans="4:4">
      <c r="D2832" s="196"/>
    </row>
    <row r="2833" spans="4:4">
      <c r="D2833" s="196"/>
    </row>
    <row r="2834" spans="4:4">
      <c r="D2834" s="196"/>
    </row>
    <row r="2835" spans="4:4">
      <c r="D2835" s="196"/>
    </row>
    <row r="2836" spans="4:4">
      <c r="D2836" s="196"/>
    </row>
    <row r="2837" spans="4:4">
      <c r="D2837" s="196"/>
    </row>
    <row r="2838" spans="4:4">
      <c r="D2838" s="196"/>
    </row>
    <row r="2839" spans="4:4">
      <c r="D2839" s="196"/>
    </row>
    <row r="2840" spans="4:4">
      <c r="D2840" s="196"/>
    </row>
    <row r="2841" spans="4:4">
      <c r="D2841" s="196"/>
    </row>
    <row r="2842" spans="4:4">
      <c r="D2842" s="196"/>
    </row>
    <row r="2843" spans="4:4">
      <c r="D2843" s="196"/>
    </row>
    <row r="2844" spans="4:4">
      <c r="D2844" s="196"/>
    </row>
    <row r="2845" spans="4:4">
      <c r="D2845" s="196"/>
    </row>
    <row r="2846" spans="4:4">
      <c r="D2846" s="196"/>
    </row>
    <row r="2847" spans="4:4">
      <c r="D2847" s="196"/>
    </row>
    <row r="2848" spans="4:4">
      <c r="D2848" s="196"/>
    </row>
    <row r="2849" spans="4:4">
      <c r="D2849" s="196"/>
    </row>
    <row r="2850" spans="4:4">
      <c r="D2850" s="196"/>
    </row>
    <row r="2851" spans="4:4">
      <c r="D2851" s="196"/>
    </row>
    <row r="2852" spans="4:4">
      <c r="D2852" s="196"/>
    </row>
    <row r="2853" spans="4:4">
      <c r="D2853" s="196"/>
    </row>
    <row r="2854" spans="4:4">
      <c r="D2854" s="196"/>
    </row>
    <row r="2855" spans="4:4">
      <c r="D2855" s="196"/>
    </row>
    <row r="2856" spans="4:4">
      <c r="D2856" s="196"/>
    </row>
    <row r="2857" spans="4:4">
      <c r="D2857" s="196"/>
    </row>
    <row r="2858" spans="4:4">
      <c r="D2858" s="196"/>
    </row>
    <row r="2859" spans="4:4">
      <c r="D2859" s="196"/>
    </row>
    <row r="2860" spans="4:4">
      <c r="D2860" s="196"/>
    </row>
    <row r="2861" spans="4:4">
      <c r="D2861" s="196"/>
    </row>
    <row r="2862" spans="4:4">
      <c r="D2862" s="196"/>
    </row>
    <row r="2863" spans="4:4">
      <c r="D2863" s="196"/>
    </row>
    <row r="2864" spans="4:4">
      <c r="D2864" s="196"/>
    </row>
    <row r="2865" spans="4:4">
      <c r="D2865" s="196"/>
    </row>
    <row r="2866" spans="4:4">
      <c r="D2866" s="196"/>
    </row>
    <row r="2867" spans="4:4">
      <c r="D2867" s="196"/>
    </row>
    <row r="2868" spans="4:4">
      <c r="D2868" s="196"/>
    </row>
    <row r="2869" spans="4:4">
      <c r="D2869" s="196"/>
    </row>
    <row r="2870" spans="4:4">
      <c r="D2870" s="196"/>
    </row>
    <row r="2871" spans="4:4">
      <c r="D2871" s="196"/>
    </row>
    <row r="2872" spans="4:4">
      <c r="D2872" s="196"/>
    </row>
    <row r="2873" spans="4:4">
      <c r="D2873" s="196"/>
    </row>
    <row r="2874" spans="4:4">
      <c r="D2874" s="196"/>
    </row>
    <row r="2875" spans="4:4">
      <c r="D2875" s="196"/>
    </row>
    <row r="2876" spans="4:4">
      <c r="D2876" s="196"/>
    </row>
    <row r="2877" spans="4:4">
      <c r="D2877" s="196"/>
    </row>
    <row r="2878" spans="4:4">
      <c r="D2878" s="196"/>
    </row>
    <row r="2879" spans="4:4">
      <c r="D2879" s="196"/>
    </row>
    <row r="2880" spans="4:4">
      <c r="D2880" s="196"/>
    </row>
    <row r="2881" spans="4:4">
      <c r="D2881" s="196"/>
    </row>
    <row r="2882" spans="4:4">
      <c r="D2882" s="196"/>
    </row>
    <row r="2883" spans="4:4">
      <c r="D2883" s="196"/>
    </row>
    <row r="2884" spans="4:4">
      <c r="D2884" s="196"/>
    </row>
    <row r="2885" spans="4:4">
      <c r="D2885" s="196"/>
    </row>
    <row r="2886" spans="4:4">
      <c r="D2886" s="196"/>
    </row>
    <row r="2887" spans="4:4">
      <c r="D2887" s="196"/>
    </row>
    <row r="2888" spans="4:4">
      <c r="D2888" s="196"/>
    </row>
    <row r="2889" spans="4:4">
      <c r="D2889" s="196"/>
    </row>
    <row r="2890" spans="4:4">
      <c r="D2890" s="196"/>
    </row>
    <row r="2891" spans="4:4">
      <c r="D2891" s="196"/>
    </row>
    <row r="2892" spans="4:4">
      <c r="D2892" s="196"/>
    </row>
    <row r="2893" spans="4:4">
      <c r="D2893" s="196"/>
    </row>
    <row r="2894" spans="4:4">
      <c r="D2894" s="196"/>
    </row>
    <row r="2895" spans="4:4">
      <c r="D2895" s="196"/>
    </row>
    <row r="2896" spans="4:4">
      <c r="D2896" s="196"/>
    </row>
    <row r="2897" spans="4:4">
      <c r="D2897" s="196"/>
    </row>
    <row r="2898" spans="4:4">
      <c r="D2898" s="196"/>
    </row>
    <row r="2899" spans="4:4">
      <c r="D2899" s="196"/>
    </row>
    <row r="2900" spans="4:4">
      <c r="D2900" s="196"/>
    </row>
    <row r="2901" spans="4:4">
      <c r="D2901" s="196"/>
    </row>
    <row r="2902" spans="4:4">
      <c r="D2902" s="196"/>
    </row>
    <row r="2903" spans="4:4">
      <c r="D2903" s="196"/>
    </row>
    <row r="2904" spans="4:4">
      <c r="D2904" s="196"/>
    </row>
    <row r="2905" spans="4:4">
      <c r="D2905" s="196"/>
    </row>
    <row r="2906" spans="4:4">
      <c r="D2906" s="196"/>
    </row>
    <row r="2907" spans="4:4">
      <c r="D2907" s="196"/>
    </row>
    <row r="2908" spans="4:4">
      <c r="D2908" s="196"/>
    </row>
    <row r="2909" spans="4:4">
      <c r="D2909" s="196"/>
    </row>
    <row r="2910" spans="4:4">
      <c r="D2910" s="196"/>
    </row>
    <row r="2911" spans="4:4">
      <c r="D2911" s="196"/>
    </row>
    <row r="2912" spans="4:4">
      <c r="D2912" s="196"/>
    </row>
    <row r="2913" spans="4:4">
      <c r="D2913" s="196"/>
    </row>
    <row r="2914" spans="4:4">
      <c r="D2914" s="196"/>
    </row>
    <row r="2915" spans="4:4">
      <c r="D2915" s="196"/>
    </row>
    <row r="2916" spans="4:4">
      <c r="D2916" s="196"/>
    </row>
    <row r="2917" spans="4:4">
      <c r="D2917" s="196"/>
    </row>
    <row r="2918" spans="4:4">
      <c r="D2918" s="196"/>
    </row>
    <row r="2919" spans="4:4">
      <c r="D2919" s="196"/>
    </row>
    <row r="2920" spans="4:4">
      <c r="D2920" s="196"/>
    </row>
    <row r="2921" spans="4:4">
      <c r="D2921" s="196"/>
    </row>
    <row r="2922" spans="4:4">
      <c r="D2922" s="196"/>
    </row>
    <row r="2923" spans="4:4">
      <c r="D2923" s="196"/>
    </row>
    <row r="2924" spans="4:4">
      <c r="D2924" s="196"/>
    </row>
    <row r="2925" spans="4:4">
      <c r="D2925" s="196"/>
    </row>
    <row r="2926" spans="4:4">
      <c r="D2926" s="196"/>
    </row>
    <row r="2927" spans="4:4">
      <c r="D2927" s="196"/>
    </row>
    <row r="2928" spans="4:4">
      <c r="D2928" s="196"/>
    </row>
    <row r="2929" spans="4:4">
      <c r="D2929" s="196"/>
    </row>
    <row r="2930" spans="4:4">
      <c r="D2930" s="196"/>
    </row>
    <row r="2931" spans="4:4">
      <c r="D2931" s="196"/>
    </row>
    <row r="2932" spans="4:4">
      <c r="D2932" s="196"/>
    </row>
    <row r="2933" spans="4:4">
      <c r="D2933" s="196"/>
    </row>
    <row r="2934" spans="4:4">
      <c r="D2934" s="196"/>
    </row>
    <row r="2935" spans="4:4">
      <c r="D2935" s="196"/>
    </row>
    <row r="2936" spans="4:4">
      <c r="D2936" s="196"/>
    </row>
    <row r="2937" spans="4:4">
      <c r="D2937" s="196"/>
    </row>
    <row r="2938" spans="4:4">
      <c r="D2938" s="196"/>
    </row>
    <row r="2939" spans="4:4">
      <c r="D2939" s="196"/>
    </row>
    <row r="2940" spans="4:4">
      <c r="D2940" s="196"/>
    </row>
    <row r="2941" spans="4:4">
      <c r="D2941" s="196"/>
    </row>
    <row r="2942" spans="4:4">
      <c r="D2942" s="196"/>
    </row>
    <row r="2943" spans="4:4">
      <c r="D2943" s="196"/>
    </row>
    <row r="2944" spans="4:4">
      <c r="D2944" s="196"/>
    </row>
    <row r="2945" spans="4:4">
      <c r="D2945" s="196"/>
    </row>
    <row r="2946" spans="4:4">
      <c r="D2946" s="196"/>
    </row>
    <row r="2947" spans="4:4">
      <c r="D2947" s="196"/>
    </row>
    <row r="2948" spans="4:4">
      <c r="D2948" s="196"/>
    </row>
    <row r="2949" spans="4:4">
      <c r="D2949" s="196"/>
    </row>
    <row r="2950" spans="4:4">
      <c r="D2950" s="196"/>
    </row>
    <row r="2951" spans="4:4">
      <c r="D2951" s="196"/>
    </row>
    <row r="2952" spans="4:4">
      <c r="D2952" s="196"/>
    </row>
    <row r="2953" spans="4:4">
      <c r="D2953" s="196"/>
    </row>
    <row r="2954" spans="4:4">
      <c r="D2954" s="196"/>
    </row>
    <row r="2955" spans="4:4">
      <c r="D2955" s="196"/>
    </row>
    <row r="2956" spans="4:4">
      <c r="D2956" s="196"/>
    </row>
    <row r="2957" spans="4:4">
      <c r="D2957" s="196"/>
    </row>
    <row r="2958" spans="4:4">
      <c r="D2958" s="196"/>
    </row>
    <row r="2959" spans="4:4">
      <c r="D2959" s="196"/>
    </row>
    <row r="2960" spans="4:4">
      <c r="D2960" s="196"/>
    </row>
    <row r="2961" spans="4:4">
      <c r="D2961" s="196"/>
    </row>
    <row r="2962" spans="4:4">
      <c r="D2962" s="196"/>
    </row>
    <row r="2963" spans="4:4">
      <c r="D2963" s="196"/>
    </row>
    <row r="2964" spans="4:4">
      <c r="D2964" s="196"/>
    </row>
    <row r="2965" spans="4:4">
      <c r="D2965" s="196"/>
    </row>
    <row r="2966" spans="4:4">
      <c r="D2966" s="196"/>
    </row>
    <row r="2967" spans="4:4">
      <c r="D2967" s="196"/>
    </row>
    <row r="2968" spans="4:4">
      <c r="D2968" s="196"/>
    </row>
    <row r="2969" spans="4:4">
      <c r="D2969" s="196"/>
    </row>
    <row r="2970" spans="4:4">
      <c r="D2970" s="196"/>
    </row>
    <row r="2971" spans="4:4">
      <c r="D2971" s="196"/>
    </row>
    <row r="2972" spans="4:4">
      <c r="D2972" s="196"/>
    </row>
    <row r="2973" spans="4:4">
      <c r="D2973" s="196"/>
    </row>
    <row r="2974" spans="4:4">
      <c r="D2974" s="196"/>
    </row>
    <row r="2975" spans="4:4">
      <c r="D2975" s="196"/>
    </row>
    <row r="2976" spans="4:4">
      <c r="D2976" s="196"/>
    </row>
    <row r="2977" spans="4:4">
      <c r="D2977" s="196"/>
    </row>
    <row r="2978" spans="4:4">
      <c r="D2978" s="196"/>
    </row>
    <row r="2979" spans="4:4">
      <c r="D2979" s="196"/>
    </row>
    <row r="2980" spans="4:4">
      <c r="D2980" s="196"/>
    </row>
    <row r="2981" spans="4:4">
      <c r="D2981" s="196"/>
    </row>
    <row r="2982" spans="4:4">
      <c r="D2982" s="196"/>
    </row>
    <row r="2983" spans="4:4">
      <c r="D2983" s="196"/>
    </row>
    <row r="2984" spans="4:4">
      <c r="D2984" s="196"/>
    </row>
    <row r="2985" spans="4:4">
      <c r="D2985" s="196"/>
    </row>
    <row r="2986" spans="4:4">
      <c r="D2986" s="196"/>
    </row>
    <row r="2987" spans="4:4">
      <c r="D2987" s="196"/>
    </row>
    <row r="2988" spans="4:4">
      <c r="D2988" s="196"/>
    </row>
    <row r="2989" spans="4:4">
      <c r="D2989" s="196"/>
    </row>
    <row r="2990" spans="4:4">
      <c r="D2990" s="196"/>
    </row>
    <row r="2991" spans="4:4">
      <c r="D2991" s="196"/>
    </row>
    <row r="2992" spans="4:4">
      <c r="D2992" s="196"/>
    </row>
    <row r="2993" spans="4:4">
      <c r="D2993" s="196"/>
    </row>
    <row r="2994" spans="4:4">
      <c r="D2994" s="196"/>
    </row>
    <row r="2995" spans="4:4">
      <c r="D2995" s="196"/>
    </row>
    <row r="2996" spans="4:4">
      <c r="D2996" s="196"/>
    </row>
    <row r="2997" spans="4:4">
      <c r="D2997" s="196"/>
    </row>
    <row r="2998" spans="4:4">
      <c r="D2998" s="196"/>
    </row>
    <row r="2999" spans="4:4">
      <c r="D2999" s="196"/>
    </row>
    <row r="3000" spans="4:4">
      <c r="D3000" s="196"/>
    </row>
    <row r="3001" spans="4:4">
      <c r="D3001" s="196"/>
    </row>
    <row r="3002" spans="4:4">
      <c r="D3002" s="196"/>
    </row>
    <row r="3003" spans="4:4">
      <c r="D3003" s="196"/>
    </row>
    <row r="3004" spans="4:4">
      <c r="D3004" s="196"/>
    </row>
    <row r="3005" spans="4:4">
      <c r="D3005" s="196"/>
    </row>
    <row r="3006" spans="4:4">
      <c r="D3006" s="196"/>
    </row>
    <row r="3007" spans="4:4">
      <c r="D3007" s="196"/>
    </row>
    <row r="3008" spans="4:4">
      <c r="D3008" s="196"/>
    </row>
    <row r="3009" spans="4:4">
      <c r="D3009" s="196"/>
    </row>
    <row r="3010" spans="4:4">
      <c r="D3010" s="196"/>
    </row>
    <row r="3011" spans="4:4">
      <c r="D3011" s="196"/>
    </row>
    <row r="3012" spans="4:4">
      <c r="D3012" s="196"/>
    </row>
    <row r="3013" spans="4:4">
      <c r="D3013" s="196"/>
    </row>
    <row r="3014" spans="4:4">
      <c r="D3014" s="196"/>
    </row>
    <row r="3015" spans="4:4">
      <c r="D3015" s="196"/>
    </row>
    <row r="3016" spans="4:4">
      <c r="D3016" s="196"/>
    </row>
    <row r="3017" spans="4:4">
      <c r="D3017" s="196"/>
    </row>
    <row r="3018" spans="4:4">
      <c r="D3018" s="196"/>
    </row>
    <row r="3019" spans="4:4">
      <c r="D3019" s="196"/>
    </row>
    <row r="3020" spans="4:4">
      <c r="D3020" s="196"/>
    </row>
    <row r="3021" spans="4:4">
      <c r="D3021" s="196"/>
    </row>
    <row r="3022" spans="4:4">
      <c r="D3022" s="196"/>
    </row>
    <row r="3023" spans="4:4">
      <c r="D3023" s="196"/>
    </row>
    <row r="3024" spans="4:4">
      <c r="D3024" s="196"/>
    </row>
    <row r="3025" spans="4:4">
      <c r="D3025" s="196"/>
    </row>
    <row r="3026" spans="4:4">
      <c r="D3026" s="196"/>
    </row>
    <row r="3027" spans="4:4">
      <c r="D3027" s="196"/>
    </row>
    <row r="3028" spans="4:4">
      <c r="D3028" s="196"/>
    </row>
    <row r="3029" spans="4:4">
      <c r="D3029" s="196"/>
    </row>
    <row r="3030" spans="4:4">
      <c r="D3030" s="196"/>
    </row>
    <row r="3031" spans="4:4">
      <c r="D3031" s="196"/>
    </row>
    <row r="3032" spans="4:4">
      <c r="D3032" s="196"/>
    </row>
    <row r="3033" spans="4:4">
      <c r="D3033" s="196"/>
    </row>
    <row r="3034" spans="4:4">
      <c r="D3034" s="196"/>
    </row>
    <row r="3035" spans="4:4">
      <c r="D3035" s="196"/>
    </row>
    <row r="3036" spans="4:4">
      <c r="D3036" s="196"/>
    </row>
    <row r="3037" spans="4:4">
      <c r="D3037" s="196"/>
    </row>
    <row r="3038" spans="4:4">
      <c r="D3038" s="196"/>
    </row>
    <row r="3039" spans="4:4">
      <c r="D3039" s="196"/>
    </row>
    <row r="3040" spans="4:4">
      <c r="D3040" s="196"/>
    </row>
    <row r="3041" spans="4:4">
      <c r="D3041" s="196"/>
    </row>
    <row r="3042" spans="4:4">
      <c r="D3042" s="196"/>
    </row>
    <row r="3043" spans="4:4">
      <c r="D3043" s="196"/>
    </row>
    <row r="3044" spans="4:4">
      <c r="D3044" s="196"/>
    </row>
    <row r="3045" spans="4:4">
      <c r="D3045" s="196"/>
    </row>
    <row r="3046" spans="4:4">
      <c r="D3046" s="196"/>
    </row>
    <row r="3047" spans="4:4">
      <c r="D3047" s="196"/>
    </row>
    <row r="3048" spans="4:4">
      <c r="D3048" s="196"/>
    </row>
    <row r="3049" spans="4:4">
      <c r="D3049" s="196"/>
    </row>
    <row r="3050" spans="4:4">
      <c r="D3050" s="196"/>
    </row>
    <row r="3051" spans="4:4">
      <c r="D3051" s="196"/>
    </row>
    <row r="3052" spans="4:4">
      <c r="D3052" s="196"/>
    </row>
    <row r="3053" spans="4:4">
      <c r="D3053" s="196"/>
    </row>
    <row r="3054" spans="4:4">
      <c r="D3054" s="196"/>
    </row>
    <row r="3055" spans="4:4">
      <c r="D3055" s="196"/>
    </row>
    <row r="3056" spans="4:4">
      <c r="D3056" s="196"/>
    </row>
    <row r="3057" spans="4:4">
      <c r="D3057" s="196"/>
    </row>
    <row r="3058" spans="4:4">
      <c r="D3058" s="196"/>
    </row>
    <row r="3059" spans="4:4">
      <c r="D3059" s="196"/>
    </row>
    <row r="3060" spans="4:4">
      <c r="D3060" s="196"/>
    </row>
    <row r="3061" spans="4:4">
      <c r="D3061" s="196"/>
    </row>
    <row r="3062" spans="4:4">
      <c r="D3062" s="196"/>
    </row>
    <row r="3063" spans="4:4">
      <c r="D3063" s="196"/>
    </row>
    <row r="3064" spans="4:4">
      <c r="D3064" s="196"/>
    </row>
    <row r="3065" spans="4:4">
      <c r="D3065" s="196"/>
    </row>
    <row r="3066" spans="4:4">
      <c r="D3066" s="196"/>
    </row>
    <row r="3067" spans="4:4">
      <c r="D3067" s="196"/>
    </row>
    <row r="3068" spans="4:4">
      <c r="D3068" s="196"/>
    </row>
    <row r="3069" spans="4:4">
      <c r="D3069" s="196"/>
    </row>
    <row r="3070" spans="4:4">
      <c r="D3070" s="196"/>
    </row>
    <row r="3071" spans="4:4">
      <c r="D3071" s="196"/>
    </row>
    <row r="3072" spans="4:4">
      <c r="D3072" s="196"/>
    </row>
    <row r="3073" spans="4:4">
      <c r="D3073" s="196"/>
    </row>
    <row r="3074" spans="4:4">
      <c r="D3074" s="196"/>
    </row>
    <row r="3075" spans="4:4">
      <c r="D3075" s="196"/>
    </row>
    <row r="3076" spans="4:4">
      <c r="D3076" s="196"/>
    </row>
    <row r="3077" spans="4:4">
      <c r="D3077" s="196"/>
    </row>
    <row r="3078" spans="4:4">
      <c r="D3078" s="196"/>
    </row>
    <row r="3079" spans="4:4">
      <c r="D3079" s="196"/>
    </row>
    <row r="3080" spans="4:4">
      <c r="D3080" s="196"/>
    </row>
    <row r="3081" spans="4:4">
      <c r="D3081" s="196"/>
    </row>
    <row r="3082" spans="4:4">
      <c r="D3082" s="196"/>
    </row>
    <row r="3083" spans="4:4">
      <c r="D3083" s="196"/>
    </row>
    <row r="3084" spans="4:4">
      <c r="D3084" s="196"/>
    </row>
    <row r="3085" spans="4:4">
      <c r="D3085" s="196"/>
    </row>
    <row r="3086" spans="4:4">
      <c r="D3086" s="196"/>
    </row>
    <row r="3087" spans="4:4">
      <c r="D3087" s="196"/>
    </row>
    <row r="3088" spans="4:4">
      <c r="D3088" s="196"/>
    </row>
    <row r="3089" spans="4:4">
      <c r="D3089" s="196"/>
    </row>
    <row r="3090" spans="4:4">
      <c r="D3090" s="196"/>
    </row>
    <row r="3091" spans="4:4">
      <c r="D3091" s="196"/>
    </row>
    <row r="3092" spans="4:4">
      <c r="D3092" s="196"/>
    </row>
    <row r="3093" spans="4:4">
      <c r="D3093" s="196"/>
    </row>
    <row r="3094" spans="4:4">
      <c r="D3094" s="196"/>
    </row>
    <row r="3095" spans="4:4">
      <c r="D3095" s="196"/>
    </row>
    <row r="3096" spans="4:4">
      <c r="D3096" s="196"/>
    </row>
    <row r="3097" spans="4:4">
      <c r="D3097" s="196"/>
    </row>
    <row r="3098" spans="4:4">
      <c r="D3098" s="196"/>
    </row>
    <row r="3099" spans="4:4">
      <c r="D3099" s="196"/>
    </row>
    <row r="3100" spans="4:4">
      <c r="D3100" s="196"/>
    </row>
    <row r="3101" spans="4:4">
      <c r="D3101" s="196"/>
    </row>
    <row r="3102" spans="4:4">
      <c r="D3102" s="196"/>
    </row>
    <row r="3103" spans="4:4">
      <c r="D3103" s="196"/>
    </row>
    <row r="3104" spans="4:4">
      <c r="D3104" s="196"/>
    </row>
    <row r="3105" spans="4:4">
      <c r="D3105" s="196"/>
    </row>
    <row r="3106" spans="4:4">
      <c r="D3106" s="196"/>
    </row>
    <row r="3107" spans="4:4">
      <c r="D3107" s="196"/>
    </row>
    <row r="3108" spans="4:4">
      <c r="D3108" s="196"/>
    </row>
    <row r="3109" spans="4:4">
      <c r="D3109" s="196"/>
    </row>
    <row r="3110" spans="4:4">
      <c r="D3110" s="196"/>
    </row>
    <row r="3111" spans="4:4">
      <c r="D3111" s="196"/>
    </row>
    <row r="3112" spans="4:4">
      <c r="D3112" s="196"/>
    </row>
    <row r="3113" spans="4:4">
      <c r="D3113" s="196"/>
    </row>
    <row r="3114" spans="4:4">
      <c r="D3114" s="196"/>
    </row>
    <row r="3115" spans="4:4">
      <c r="D3115" s="196"/>
    </row>
    <row r="3116" spans="4:4">
      <c r="D3116" s="196"/>
    </row>
    <row r="3117" spans="4:4">
      <c r="D3117" s="196"/>
    </row>
    <row r="3118" spans="4:4">
      <c r="D3118" s="196"/>
    </row>
    <row r="3119" spans="4:4">
      <c r="D3119" s="196"/>
    </row>
    <row r="3120" spans="4:4">
      <c r="D3120" s="196"/>
    </row>
    <row r="3121" spans="4:4">
      <c r="D3121" s="196"/>
    </row>
    <row r="3122" spans="4:4">
      <c r="D3122" s="196"/>
    </row>
    <row r="3123" spans="4:4">
      <c r="D3123" s="196"/>
    </row>
    <row r="3124" spans="4:4">
      <c r="D3124" s="196"/>
    </row>
    <row r="3125" spans="4:4">
      <c r="D3125" s="196"/>
    </row>
    <row r="3126" spans="4:4">
      <c r="D3126" s="196"/>
    </row>
    <row r="3127" spans="4:4">
      <c r="D3127" s="196"/>
    </row>
    <row r="3128" spans="4:4">
      <c r="D3128" s="196"/>
    </row>
    <row r="3129" spans="4:4">
      <c r="D3129" s="196"/>
    </row>
    <row r="3130" spans="4:4">
      <c r="D3130" s="196"/>
    </row>
    <row r="3131" spans="4:4">
      <c r="D3131" s="196"/>
    </row>
    <row r="3132" spans="4:4">
      <c r="D3132" s="196"/>
    </row>
    <row r="3133" spans="4:4">
      <c r="D3133" s="196"/>
    </row>
    <row r="3134" spans="4:4">
      <c r="D3134" s="196"/>
    </row>
    <row r="3135" spans="4:4">
      <c r="D3135" s="196"/>
    </row>
    <row r="3136" spans="4:4">
      <c r="D3136" s="196"/>
    </row>
    <row r="3137" spans="4:4">
      <c r="D3137" s="196"/>
    </row>
    <row r="3138" spans="4:4">
      <c r="D3138" s="196"/>
    </row>
    <row r="3139" spans="4:4">
      <c r="D3139" s="196"/>
    </row>
    <row r="3140" spans="4:4">
      <c r="D3140" s="196"/>
    </row>
    <row r="3141" spans="4:4">
      <c r="D3141" s="196"/>
    </row>
    <row r="3142" spans="4:4">
      <c r="D3142" s="196"/>
    </row>
    <row r="3143" spans="4:4">
      <c r="D3143" s="196"/>
    </row>
    <row r="3144" spans="4:4">
      <c r="D3144" s="196"/>
    </row>
    <row r="3145" spans="4:4">
      <c r="D3145" s="196"/>
    </row>
    <row r="3146" spans="4:4">
      <c r="D3146" s="196"/>
    </row>
    <row r="3147" spans="4:4">
      <c r="D3147" s="196"/>
    </row>
    <row r="3148" spans="4:4">
      <c r="D3148" s="196"/>
    </row>
    <row r="3149" spans="4:4">
      <c r="D3149" s="196"/>
    </row>
    <row r="3150" spans="4:4">
      <c r="D3150" s="196"/>
    </row>
    <row r="3151" spans="4:4">
      <c r="D3151" s="196"/>
    </row>
    <row r="3152" spans="4:4">
      <c r="D3152" s="196"/>
    </row>
    <row r="3153" spans="4:4">
      <c r="D3153" s="196"/>
    </row>
    <row r="3154" spans="4:4">
      <c r="D3154" s="196"/>
    </row>
    <row r="3155" spans="4:4">
      <c r="D3155" s="196"/>
    </row>
    <row r="3156" spans="4:4">
      <c r="D3156" s="196"/>
    </row>
    <row r="3157" spans="4:4">
      <c r="D3157" s="196"/>
    </row>
    <row r="3158" spans="4:4">
      <c r="D3158" s="196"/>
    </row>
    <row r="3159" spans="4:4">
      <c r="D3159" s="196"/>
    </row>
    <row r="3160" spans="4:4">
      <c r="D3160" s="196"/>
    </row>
    <row r="3161" spans="4:4">
      <c r="D3161" s="196"/>
    </row>
    <row r="3162" spans="4:4">
      <c r="D3162" s="196"/>
    </row>
    <row r="3163" spans="4:4">
      <c r="D3163" s="196"/>
    </row>
    <row r="3164" spans="4:4">
      <c r="D3164" s="196"/>
    </row>
    <row r="3165" spans="4:4">
      <c r="D3165" s="196"/>
    </row>
    <row r="3166" spans="4:4">
      <c r="D3166" s="196"/>
    </row>
    <row r="3167" spans="4:4">
      <c r="D3167" s="196"/>
    </row>
    <row r="3168" spans="4:4">
      <c r="D3168" s="196"/>
    </row>
    <row r="3169" spans="4:4">
      <c r="D3169" s="196"/>
    </row>
    <row r="3170" spans="4:4">
      <c r="D3170" s="196"/>
    </row>
    <row r="3171" spans="4:4">
      <c r="D3171" s="196"/>
    </row>
    <row r="3172" spans="4:4">
      <c r="D3172" s="196"/>
    </row>
    <row r="3173" spans="4:4">
      <c r="D3173" s="196"/>
    </row>
    <row r="3174" spans="4:4">
      <c r="D3174" s="196"/>
    </row>
    <row r="3175" spans="4:4">
      <c r="D3175" s="196"/>
    </row>
    <row r="3176" spans="4:4">
      <c r="D3176" s="196"/>
    </row>
    <row r="3177" spans="4:4">
      <c r="D3177" s="196"/>
    </row>
    <row r="3178" spans="4:4">
      <c r="D3178" s="196"/>
    </row>
    <row r="3179" spans="4:4">
      <c r="D3179" s="196"/>
    </row>
    <row r="3180" spans="4:4">
      <c r="D3180" s="196"/>
    </row>
    <row r="3181" spans="4:4">
      <c r="D3181" s="196"/>
    </row>
    <row r="3182" spans="4:4">
      <c r="D3182" s="196"/>
    </row>
    <row r="3183" spans="4:4">
      <c r="D3183" s="196"/>
    </row>
    <row r="3184" spans="4:4">
      <c r="D3184" s="196"/>
    </row>
    <row r="3185" spans="4:4">
      <c r="D3185" s="196"/>
    </row>
    <row r="3186" spans="4:4">
      <c r="D3186" s="196"/>
    </row>
    <row r="3187" spans="4:4">
      <c r="D3187" s="196"/>
    </row>
    <row r="3188" spans="4:4">
      <c r="D3188" s="196"/>
    </row>
    <row r="3189" spans="4:4">
      <c r="D3189" s="196"/>
    </row>
    <row r="3190" spans="4:4">
      <c r="D3190" s="196"/>
    </row>
    <row r="3191" spans="4:4">
      <c r="D3191" s="196"/>
    </row>
    <row r="3192" spans="4:4">
      <c r="D3192" s="196"/>
    </row>
    <row r="3193" spans="4:4">
      <c r="D3193" s="196"/>
    </row>
    <row r="3194" spans="4:4">
      <c r="D3194" s="196"/>
    </row>
    <row r="3195" spans="4:4">
      <c r="D3195" s="196"/>
    </row>
    <row r="3196" spans="4:4">
      <c r="D3196" s="196"/>
    </row>
    <row r="3197" spans="4:4">
      <c r="D3197" s="196"/>
    </row>
    <row r="3198" spans="4:4">
      <c r="D3198" s="196"/>
    </row>
    <row r="3199" spans="4:4">
      <c r="D3199" s="196"/>
    </row>
    <row r="3200" spans="4:4">
      <c r="D3200" s="196"/>
    </row>
    <row r="3201" spans="4:4">
      <c r="D3201" s="196"/>
    </row>
    <row r="3202" spans="4:4">
      <c r="D3202" s="196"/>
    </row>
    <row r="3203" spans="4:4">
      <c r="D3203" s="196"/>
    </row>
    <row r="3204" spans="4:4">
      <c r="D3204" s="196"/>
    </row>
    <row r="3205" spans="4:4">
      <c r="D3205" s="196"/>
    </row>
    <row r="3206" spans="4:4">
      <c r="D3206" s="196"/>
    </row>
    <row r="3207" spans="4:4">
      <c r="D3207" s="196"/>
    </row>
    <row r="3208" spans="4:4">
      <c r="D3208" s="196"/>
    </row>
    <row r="3209" spans="4:4">
      <c r="D3209" s="196"/>
    </row>
    <row r="3210" spans="4:4">
      <c r="D3210" s="196"/>
    </row>
    <row r="3211" spans="4:4">
      <c r="D3211" s="196"/>
    </row>
    <row r="3212" spans="4:4">
      <c r="D3212" s="196"/>
    </row>
    <row r="3213" spans="4:4">
      <c r="D3213" s="196"/>
    </row>
    <row r="3214" spans="4:4">
      <c r="D3214" s="196"/>
    </row>
    <row r="3215" spans="4:4">
      <c r="D3215" s="196"/>
    </row>
    <row r="3216" spans="4:4">
      <c r="D3216" s="196"/>
    </row>
    <row r="3217" spans="4:4">
      <c r="D3217" s="196"/>
    </row>
    <row r="3218" spans="4:4">
      <c r="D3218" s="196"/>
    </row>
    <row r="3219" spans="4:4">
      <c r="D3219" s="196"/>
    </row>
    <row r="3220" spans="4:4">
      <c r="D3220" s="196"/>
    </row>
    <row r="3221" spans="4:4">
      <c r="D3221" s="196"/>
    </row>
    <row r="3222" spans="4:4">
      <c r="D3222" s="196"/>
    </row>
    <row r="3223" spans="4:4">
      <c r="D3223" s="196"/>
    </row>
    <row r="3224" spans="4:4">
      <c r="D3224" s="196"/>
    </row>
    <row r="3225" spans="4:4">
      <c r="D3225" s="196"/>
    </row>
    <row r="3226" spans="4:4">
      <c r="D3226" s="196"/>
    </row>
    <row r="3227" spans="4:4">
      <c r="D3227" s="196"/>
    </row>
    <row r="3228" spans="4:4">
      <c r="D3228" s="196"/>
    </row>
    <row r="3229" spans="4:4">
      <c r="D3229" s="196"/>
    </row>
    <row r="3230" spans="4:4">
      <c r="D3230" s="196"/>
    </row>
    <row r="3231" spans="4:4">
      <c r="D3231" s="196"/>
    </row>
    <row r="3232" spans="4:4">
      <c r="D3232" s="196"/>
    </row>
    <row r="3233" spans="4:4">
      <c r="D3233" s="196"/>
    </row>
    <row r="3234" spans="4:4">
      <c r="D3234" s="196"/>
    </row>
    <row r="3235" spans="4:4">
      <c r="D3235" s="196"/>
    </row>
    <row r="3236" spans="4:4">
      <c r="D3236" s="196"/>
    </row>
    <row r="3237" spans="4:4">
      <c r="D3237" s="196"/>
    </row>
    <row r="3238" spans="4:4">
      <c r="D3238" s="196"/>
    </row>
    <row r="3239" spans="4:4">
      <c r="D3239" s="196"/>
    </row>
    <row r="3240" spans="4:4">
      <c r="D3240" s="196"/>
    </row>
    <row r="3241" spans="4:4">
      <c r="D3241" s="196"/>
    </row>
    <row r="3242" spans="4:4">
      <c r="D3242" s="196"/>
    </row>
    <row r="3243" spans="4:4">
      <c r="D3243" s="196"/>
    </row>
    <row r="3244" spans="4:4">
      <c r="D3244" s="196"/>
    </row>
    <row r="3245" spans="4:4">
      <c r="D3245" s="196"/>
    </row>
    <row r="3246" spans="4:4">
      <c r="D3246" s="196"/>
    </row>
    <row r="3247" spans="4:4">
      <c r="D3247" s="196"/>
    </row>
    <row r="3248" spans="4:4">
      <c r="D3248" s="196"/>
    </row>
    <row r="3249" spans="4:4">
      <c r="D3249" s="196"/>
    </row>
    <row r="3250" spans="4:4">
      <c r="D3250" s="196"/>
    </row>
    <row r="3251" spans="4:4">
      <c r="D3251" s="196"/>
    </row>
    <row r="3252" spans="4:4">
      <c r="D3252" s="196"/>
    </row>
    <row r="3253" spans="4:4">
      <c r="D3253" s="196"/>
    </row>
    <row r="3254" spans="4:4">
      <c r="D3254" s="196"/>
    </row>
    <row r="3255" spans="4:4">
      <c r="D3255" s="196"/>
    </row>
    <row r="3256" spans="4:4">
      <c r="D3256" s="196"/>
    </row>
    <row r="3257" spans="4:4">
      <c r="D3257" s="196"/>
    </row>
    <row r="3258" spans="4:4">
      <c r="D3258" s="196"/>
    </row>
    <row r="3259" spans="4:4">
      <c r="D3259" s="196"/>
    </row>
    <row r="3260" spans="4:4">
      <c r="D3260" s="196"/>
    </row>
    <row r="3261" spans="4:4">
      <c r="D3261" s="196"/>
    </row>
    <row r="3262" spans="4:4">
      <c r="D3262" s="196"/>
    </row>
    <row r="3263" spans="4:4">
      <c r="D3263" s="196"/>
    </row>
    <row r="3264" spans="4:4">
      <c r="D3264" s="196"/>
    </row>
    <row r="3265" spans="4:4">
      <c r="D3265" s="196"/>
    </row>
    <row r="3266" spans="4:4">
      <c r="D3266" s="196"/>
    </row>
    <row r="3267" spans="4:4">
      <c r="D3267" s="196"/>
    </row>
    <row r="3268" spans="4:4">
      <c r="D3268" s="196"/>
    </row>
    <row r="3269" spans="4:4">
      <c r="D3269" s="196"/>
    </row>
    <row r="3270" spans="4:4">
      <c r="D3270" s="196"/>
    </row>
    <row r="3271" spans="4:4">
      <c r="D3271" s="196"/>
    </row>
    <row r="3272" spans="4:4">
      <c r="D3272" s="196"/>
    </row>
    <row r="3273" spans="4:4">
      <c r="D3273" s="196"/>
    </row>
    <row r="3274" spans="4:4">
      <c r="D3274" s="196"/>
    </row>
    <row r="3275" spans="4:4">
      <c r="D3275" s="196"/>
    </row>
    <row r="3276" spans="4:4">
      <c r="D3276" s="196"/>
    </row>
    <row r="3277" spans="4:4">
      <c r="D3277" s="196"/>
    </row>
    <row r="3278" spans="4:4">
      <c r="D3278" s="196"/>
    </row>
    <row r="3279" spans="4:4">
      <c r="D3279" s="196"/>
    </row>
    <row r="3280" spans="4:4">
      <c r="D3280" s="196"/>
    </row>
    <row r="3281" spans="4:4">
      <c r="D3281" s="196"/>
    </row>
    <row r="3282" spans="4:4">
      <c r="D3282" s="196"/>
    </row>
    <row r="3283" spans="4:4">
      <c r="D3283" s="196"/>
    </row>
    <row r="3284" spans="4:4">
      <c r="D3284" s="196"/>
    </row>
    <row r="3285" spans="4:4">
      <c r="D3285" s="196"/>
    </row>
    <row r="3286" spans="4:4">
      <c r="D3286" s="196"/>
    </row>
    <row r="3287" spans="4:4">
      <c r="D3287" s="196"/>
    </row>
    <row r="3288" spans="4:4">
      <c r="D3288" s="196"/>
    </row>
    <row r="3289" spans="4:4">
      <c r="D3289" s="196"/>
    </row>
    <row r="3290" spans="4:4">
      <c r="D3290" s="196"/>
    </row>
    <row r="3291" spans="4:4">
      <c r="D3291" s="196"/>
    </row>
    <row r="3292" spans="4:4">
      <c r="D3292" s="196"/>
    </row>
    <row r="3293" spans="4:4">
      <c r="D3293" s="196"/>
    </row>
    <row r="3294" spans="4:4">
      <c r="D3294" s="196"/>
    </row>
    <row r="3295" spans="4:4">
      <c r="D3295" s="196"/>
    </row>
    <row r="3296" spans="4:4">
      <c r="D3296" s="196"/>
    </row>
    <row r="3297" spans="4:4">
      <c r="D3297" s="196"/>
    </row>
    <row r="3298" spans="4:4">
      <c r="D3298" s="196"/>
    </row>
    <row r="3299" spans="4:4">
      <c r="D3299" s="196"/>
    </row>
    <row r="3300" spans="4:4">
      <c r="D3300" s="196"/>
    </row>
    <row r="3301" spans="4:4">
      <c r="D3301" s="196"/>
    </row>
    <row r="3302" spans="4:4">
      <c r="D3302" s="196"/>
    </row>
    <row r="3303" spans="4:4">
      <c r="D3303" s="196"/>
    </row>
    <row r="3304" spans="4:4">
      <c r="D3304" s="196"/>
    </row>
    <row r="3305" spans="4:4">
      <c r="D3305" s="196"/>
    </row>
    <row r="3306" spans="4:4">
      <c r="D3306" s="196"/>
    </row>
    <row r="3307" spans="4:4">
      <c r="D3307" s="196"/>
    </row>
    <row r="3308" spans="4:4">
      <c r="D3308" s="196"/>
    </row>
    <row r="3309" spans="4:4">
      <c r="D3309" s="196"/>
    </row>
    <row r="3310" spans="4:4">
      <c r="D3310" s="196"/>
    </row>
    <row r="3311" spans="4:4">
      <c r="D3311" s="196"/>
    </row>
    <row r="3312" spans="4:4">
      <c r="D3312" s="196"/>
    </row>
    <row r="3313" spans="4:4">
      <c r="D3313" s="196"/>
    </row>
    <row r="3314" spans="4:4">
      <c r="D3314" s="196"/>
    </row>
    <row r="3315" spans="4:4">
      <c r="D3315" s="196"/>
    </row>
    <row r="3316" spans="4:4">
      <c r="D3316" s="196"/>
    </row>
    <row r="3317" spans="4:4">
      <c r="D3317" s="196"/>
    </row>
    <row r="3318" spans="4:4">
      <c r="D3318" s="196"/>
    </row>
    <row r="3319" spans="4:4">
      <c r="D3319" s="196"/>
    </row>
    <row r="3320" spans="4:4">
      <c r="D3320" s="196"/>
    </row>
    <row r="3321" spans="4:4">
      <c r="D3321" s="196"/>
    </row>
    <row r="3322" spans="4:4">
      <c r="D3322" s="196"/>
    </row>
    <row r="3323" spans="4:4">
      <c r="D3323" s="196"/>
    </row>
    <row r="3324" spans="4:4">
      <c r="D3324" s="196"/>
    </row>
    <row r="3325" spans="4:4">
      <c r="D3325" s="196"/>
    </row>
    <row r="3326" spans="4:4">
      <c r="D3326" s="196"/>
    </row>
    <row r="3327" spans="4:4">
      <c r="D3327" s="196"/>
    </row>
    <row r="3328" spans="4:4">
      <c r="D3328" s="196"/>
    </row>
    <row r="3329" spans="4:4">
      <c r="D3329" s="196"/>
    </row>
    <row r="3330" spans="4:4">
      <c r="D3330" s="196"/>
    </row>
    <row r="3331" spans="4:4">
      <c r="D3331" s="196"/>
    </row>
    <row r="3332" spans="4:4">
      <c r="D3332" s="196"/>
    </row>
    <row r="3333" spans="4:4">
      <c r="D3333" s="196"/>
    </row>
    <row r="3334" spans="4:4">
      <c r="D3334" s="196"/>
    </row>
    <row r="3335" spans="4:4">
      <c r="D3335" s="196"/>
    </row>
    <row r="3336" spans="4:4">
      <c r="D3336" s="196"/>
    </row>
    <row r="3337" spans="4:4">
      <c r="D3337" s="196"/>
    </row>
    <row r="3338" spans="4:4">
      <c r="D3338" s="196"/>
    </row>
    <row r="3339" spans="4:4">
      <c r="D3339" s="196"/>
    </row>
    <row r="3340" spans="4:4">
      <c r="D3340" s="196"/>
    </row>
    <row r="3341" spans="4:4">
      <c r="D3341" s="196"/>
    </row>
    <row r="3342" spans="4:4">
      <c r="D3342" s="196"/>
    </row>
    <row r="3343" spans="4:4">
      <c r="D3343" s="196"/>
    </row>
    <row r="3344" spans="4:4">
      <c r="D3344" s="196"/>
    </row>
    <row r="3345" spans="4:4">
      <c r="D3345" s="196"/>
    </row>
    <row r="3346" spans="4:4">
      <c r="D3346" s="196"/>
    </row>
    <row r="3347" spans="4:4">
      <c r="D3347" s="196"/>
    </row>
    <row r="3348" spans="4:4">
      <c r="D3348" s="196"/>
    </row>
    <row r="3349" spans="4:4">
      <c r="D3349" s="196"/>
    </row>
    <row r="3350" spans="4:4">
      <c r="D3350" s="196"/>
    </row>
    <row r="3351" spans="4:4">
      <c r="D3351" s="196"/>
    </row>
    <row r="3352" spans="4:4">
      <c r="D3352" s="196"/>
    </row>
    <row r="3353" spans="4:4">
      <c r="D3353" s="196"/>
    </row>
    <row r="3354" spans="4:4">
      <c r="D3354" s="196"/>
    </row>
    <row r="3355" spans="4:4">
      <c r="D3355" s="196"/>
    </row>
    <row r="3356" spans="4:4">
      <c r="D3356" s="196"/>
    </row>
    <row r="3357" spans="4:4">
      <c r="D3357" s="196"/>
    </row>
    <row r="3358" spans="4:4">
      <c r="D3358" s="196"/>
    </row>
    <row r="3359" spans="4:4">
      <c r="D3359" s="196"/>
    </row>
    <row r="3360" spans="4:4">
      <c r="D3360" s="196"/>
    </row>
    <row r="3361" spans="4:4">
      <c r="D3361" s="196"/>
    </row>
    <row r="3362" spans="4:4">
      <c r="D3362" s="196"/>
    </row>
    <row r="3363" spans="4:4">
      <c r="D3363" s="196"/>
    </row>
    <row r="3364" spans="4:4">
      <c r="D3364" s="196"/>
    </row>
    <row r="3365" spans="4:4">
      <c r="D3365" s="196"/>
    </row>
    <row r="3366" spans="4:4">
      <c r="D3366" s="196"/>
    </row>
    <row r="3367" spans="4:4">
      <c r="D3367" s="196"/>
    </row>
    <row r="3368" spans="4:4">
      <c r="D3368" s="196"/>
    </row>
    <row r="3369" spans="4:4">
      <c r="D3369" s="196"/>
    </row>
    <row r="3370" spans="4:4">
      <c r="D3370" s="196"/>
    </row>
    <row r="3371" spans="4:4">
      <c r="D3371" s="196"/>
    </row>
    <row r="3372" spans="4:4">
      <c r="D3372" s="196"/>
    </row>
    <row r="3373" spans="4:4">
      <c r="D3373" s="196"/>
    </row>
    <row r="3374" spans="4:4">
      <c r="D3374" s="196"/>
    </row>
    <row r="3375" spans="4:4">
      <c r="D3375" s="196"/>
    </row>
    <row r="3376" spans="4:4">
      <c r="D3376" s="196"/>
    </row>
    <row r="3377" spans="4:4">
      <c r="D3377" s="196"/>
    </row>
    <row r="3378" spans="4:4">
      <c r="D3378" s="196"/>
    </row>
    <row r="3379" spans="4:4">
      <c r="D3379" s="196"/>
    </row>
    <row r="3380" spans="4:4">
      <c r="D3380" s="196"/>
    </row>
    <row r="3381" spans="4:4">
      <c r="D3381" s="196"/>
    </row>
    <row r="3382" spans="4:4">
      <c r="D3382" s="196"/>
    </row>
    <row r="3383" spans="4:4">
      <c r="D3383" s="196"/>
    </row>
    <row r="3384" spans="4:4">
      <c r="D3384" s="196"/>
    </row>
    <row r="3385" spans="4:4">
      <c r="D3385" s="196"/>
    </row>
    <row r="3386" spans="4:4">
      <c r="D3386" s="196"/>
    </row>
    <row r="3387" spans="4:4">
      <c r="D3387" s="196"/>
    </row>
    <row r="3388" spans="4:4">
      <c r="D3388" s="196"/>
    </row>
    <row r="3389" spans="4:4">
      <c r="D3389" s="196"/>
    </row>
    <row r="3390" spans="4:4">
      <c r="D3390" s="196"/>
    </row>
    <row r="3391" spans="4:4">
      <c r="D3391" s="196"/>
    </row>
    <row r="3392" spans="4:4">
      <c r="D3392" s="196"/>
    </row>
    <row r="3393" spans="4:4">
      <c r="D3393" s="196"/>
    </row>
    <row r="3394" spans="4:4">
      <c r="D3394" s="196"/>
    </row>
    <row r="3395" spans="4:4">
      <c r="D3395" s="196"/>
    </row>
    <row r="3396" spans="4:4">
      <c r="D3396" s="196"/>
    </row>
    <row r="3397" spans="4:4">
      <c r="D3397" s="196"/>
    </row>
    <row r="3398" spans="4:4">
      <c r="D3398" s="196"/>
    </row>
    <row r="3399" spans="4:4">
      <c r="D3399" s="196"/>
    </row>
    <row r="3400" spans="4:4">
      <c r="D3400" s="196"/>
    </row>
    <row r="3401" spans="4:4">
      <c r="D3401" s="196"/>
    </row>
    <row r="3402" spans="4:4">
      <c r="D3402" s="196"/>
    </row>
    <row r="3403" spans="4:4">
      <c r="D3403" s="196"/>
    </row>
    <row r="3404" spans="4:4">
      <c r="D3404" s="196"/>
    </row>
    <row r="3405" spans="4:4">
      <c r="D3405" s="196"/>
    </row>
    <row r="3406" spans="4:4">
      <c r="D3406" s="196"/>
    </row>
    <row r="3407" spans="4:4">
      <c r="D3407" s="196"/>
    </row>
    <row r="3408" spans="4:4">
      <c r="D3408" s="196"/>
    </row>
    <row r="3409" spans="4:4">
      <c r="D3409" s="196"/>
    </row>
    <row r="3410" spans="4:4">
      <c r="D3410" s="196"/>
    </row>
    <row r="3411" spans="4:4">
      <c r="D3411" s="196"/>
    </row>
    <row r="3412" spans="4:4">
      <c r="D3412" s="196"/>
    </row>
    <row r="3413" spans="4:4">
      <c r="D3413" s="196"/>
    </row>
    <row r="3414" spans="4:4">
      <c r="D3414" s="196"/>
    </row>
    <row r="3415" spans="4:4">
      <c r="D3415" s="196"/>
    </row>
    <row r="3416" spans="4:4">
      <c r="D3416" s="196"/>
    </row>
    <row r="3417" spans="4:4">
      <c r="D3417" s="196"/>
    </row>
    <row r="3418" spans="4:4">
      <c r="D3418" s="196"/>
    </row>
    <row r="3419" spans="4:4">
      <c r="D3419" s="196"/>
    </row>
    <row r="3420" spans="4:4">
      <c r="D3420" s="196"/>
    </row>
    <row r="3421" spans="4:4">
      <c r="D3421" s="196"/>
    </row>
    <row r="3422" spans="4:4">
      <c r="D3422" s="196"/>
    </row>
    <row r="3423" spans="4:4">
      <c r="D3423" s="196"/>
    </row>
    <row r="3424" spans="4:4">
      <c r="D3424" s="196"/>
    </row>
    <row r="3425" spans="4:4">
      <c r="D3425" s="196"/>
    </row>
    <row r="3426" spans="4:4">
      <c r="D3426" s="196"/>
    </row>
    <row r="3427" spans="4:4">
      <c r="D3427" s="196"/>
    </row>
    <row r="3428" spans="4:4">
      <c r="D3428" s="196"/>
    </row>
    <row r="3429" spans="4:4">
      <c r="D3429" s="196"/>
    </row>
    <row r="3430" spans="4:4">
      <c r="D3430" s="196"/>
    </row>
    <row r="3431" spans="4:4">
      <c r="D3431" s="196"/>
    </row>
    <row r="3432" spans="4:4">
      <c r="D3432" s="196"/>
    </row>
    <row r="3433" spans="4:4">
      <c r="D3433" s="196"/>
    </row>
    <row r="3434" spans="4:4">
      <c r="D3434" s="196"/>
    </row>
    <row r="3435" spans="4:4">
      <c r="D3435" s="196"/>
    </row>
    <row r="3436" spans="4:4">
      <c r="D3436" s="196"/>
    </row>
    <row r="3437" spans="4:4">
      <c r="D3437" s="196"/>
    </row>
    <row r="3438" spans="4:4">
      <c r="D3438" s="196"/>
    </row>
    <row r="3439" spans="4:4">
      <c r="D3439" s="196"/>
    </row>
    <row r="3440" spans="4:4">
      <c r="D3440" s="196"/>
    </row>
    <row r="3441" spans="4:4">
      <c r="D3441" s="196"/>
    </row>
    <row r="3442" spans="4:4">
      <c r="D3442" s="196"/>
    </row>
    <row r="3443" spans="4:4">
      <c r="D3443" s="196"/>
    </row>
    <row r="3444" spans="4:4">
      <c r="D3444" s="196"/>
    </row>
    <row r="3445" spans="4:4">
      <c r="D3445" s="196"/>
    </row>
    <row r="3446" spans="4:4">
      <c r="D3446" s="196"/>
    </row>
    <row r="3447" spans="4:4">
      <c r="D3447" s="196"/>
    </row>
    <row r="3448" spans="4:4">
      <c r="D3448" s="196"/>
    </row>
    <row r="3449" spans="4:4">
      <c r="D3449" s="196"/>
    </row>
    <row r="3450" spans="4:4">
      <c r="D3450" s="196"/>
    </row>
    <row r="3451" spans="4:4">
      <c r="D3451" s="196"/>
    </row>
    <row r="3452" spans="4:4">
      <c r="D3452" s="196"/>
    </row>
    <row r="3453" spans="4:4">
      <c r="D3453" s="196"/>
    </row>
    <row r="3454" spans="4:4">
      <c r="D3454" s="196"/>
    </row>
    <row r="3455" spans="4:4">
      <c r="D3455" s="196"/>
    </row>
    <row r="3456" spans="4:4">
      <c r="D3456" s="196"/>
    </row>
    <row r="3457" spans="4:4">
      <c r="D3457" s="196"/>
    </row>
    <row r="3458" spans="4:4">
      <c r="D3458" s="196"/>
    </row>
    <row r="3459" spans="4:4">
      <c r="D3459" s="196"/>
    </row>
    <row r="3460" spans="4:4">
      <c r="D3460" s="196"/>
    </row>
    <row r="3461" spans="4:4">
      <c r="D3461" s="196"/>
    </row>
    <row r="3462" spans="4:4">
      <c r="D3462" s="196"/>
    </row>
    <row r="3463" spans="4:4">
      <c r="D3463" s="196"/>
    </row>
    <row r="3464" spans="4:4">
      <c r="D3464" s="196"/>
    </row>
    <row r="3465" spans="4:4">
      <c r="D3465" s="196"/>
    </row>
    <row r="3466" spans="4:4">
      <c r="D3466" s="196"/>
    </row>
    <row r="3467" spans="4:4">
      <c r="D3467" s="196"/>
    </row>
    <row r="3468" spans="4:4">
      <c r="D3468" s="196"/>
    </row>
    <row r="3469" spans="4:4">
      <c r="D3469" s="196"/>
    </row>
    <row r="3470" spans="4:4">
      <c r="D3470" s="196"/>
    </row>
    <row r="3471" spans="4:4">
      <c r="D3471" s="196"/>
    </row>
    <row r="3472" spans="4:4">
      <c r="D3472" s="196"/>
    </row>
    <row r="3473" spans="4:4">
      <c r="D3473" s="196"/>
    </row>
    <row r="3474" spans="4:4">
      <c r="D3474" s="196"/>
    </row>
    <row r="3475" spans="4:4">
      <c r="D3475" s="196"/>
    </row>
    <row r="3476" spans="4:4">
      <c r="D3476" s="196"/>
    </row>
    <row r="3477" spans="4:4">
      <c r="D3477" s="196"/>
    </row>
    <row r="3478" spans="4:4">
      <c r="D3478" s="196"/>
    </row>
    <row r="3479" spans="4:4">
      <c r="D3479" s="196"/>
    </row>
    <row r="3480" spans="4:4">
      <c r="D3480" s="196"/>
    </row>
    <row r="3481" spans="4:4">
      <c r="D3481" s="196"/>
    </row>
    <row r="3482" spans="4:4">
      <c r="D3482" s="196"/>
    </row>
    <row r="3483" spans="4:4">
      <c r="D3483" s="196"/>
    </row>
    <row r="3484" spans="4:4">
      <c r="D3484" s="196"/>
    </row>
    <row r="3485" spans="4:4">
      <c r="D3485" s="196"/>
    </row>
    <row r="3486" spans="4:4">
      <c r="D3486" s="196"/>
    </row>
    <row r="3487" spans="4:4">
      <c r="D3487" s="196"/>
    </row>
    <row r="3488" spans="4:4">
      <c r="D3488" s="196"/>
    </row>
    <row r="3489" spans="4:4">
      <c r="D3489" s="196"/>
    </row>
    <row r="3490" spans="4:4">
      <c r="D3490" s="196"/>
    </row>
    <row r="3491" spans="4:4">
      <c r="D3491" s="196"/>
    </row>
    <row r="3492" spans="4:4">
      <c r="D3492" s="196"/>
    </row>
    <row r="3493" spans="4:4">
      <c r="D3493" s="196"/>
    </row>
    <row r="3494" spans="4:4">
      <c r="D3494" s="196"/>
    </row>
    <row r="3495" spans="4:4">
      <c r="D3495" s="196"/>
    </row>
    <row r="3496" spans="4:4">
      <c r="D3496" s="196"/>
    </row>
    <row r="3497" spans="4:4">
      <c r="D3497" s="196"/>
    </row>
    <row r="3498" spans="4:4">
      <c r="D3498" s="196"/>
    </row>
    <row r="3499" spans="4:4">
      <c r="D3499" s="196"/>
    </row>
    <row r="3500" spans="4:4">
      <c r="D3500" s="196"/>
    </row>
    <row r="3501" spans="4:4">
      <c r="D3501" s="196"/>
    </row>
    <row r="3502" spans="4:4">
      <c r="D3502" s="196"/>
    </row>
    <row r="3503" spans="4:4">
      <c r="D3503" s="196"/>
    </row>
    <row r="3504" spans="4:4">
      <c r="D3504" s="196"/>
    </row>
    <row r="3505" spans="4:4">
      <c r="D3505" s="196"/>
    </row>
    <row r="3506" spans="4:4">
      <c r="D3506" s="196"/>
    </row>
    <row r="3507" spans="4:4">
      <c r="D3507" s="196"/>
    </row>
    <row r="3508" spans="4:4">
      <c r="D3508" s="196"/>
    </row>
    <row r="3509" spans="4:4">
      <c r="D3509" s="196"/>
    </row>
    <row r="3510" spans="4:4">
      <c r="D3510" s="196"/>
    </row>
    <row r="3511" spans="4:4">
      <c r="D3511" s="196"/>
    </row>
    <row r="3512" spans="4:4">
      <c r="D3512" s="196"/>
    </row>
    <row r="3513" spans="4:4">
      <c r="D3513" s="196"/>
    </row>
    <row r="3514" spans="4:4">
      <c r="D3514" s="196"/>
    </row>
    <row r="3515" spans="4:4">
      <c r="D3515" s="196"/>
    </row>
    <row r="3516" spans="4:4">
      <c r="D3516" s="196"/>
    </row>
    <row r="3517" spans="4:4">
      <c r="D3517" s="196"/>
    </row>
    <row r="3518" spans="4:4">
      <c r="D3518" s="196"/>
    </row>
    <row r="3519" spans="4:4">
      <c r="D3519" s="196"/>
    </row>
    <row r="3520" spans="4:4">
      <c r="D3520" s="196"/>
    </row>
    <row r="3521" spans="4:4">
      <c r="D3521" s="196"/>
    </row>
    <row r="3522" spans="4:4">
      <c r="D3522" s="196"/>
    </row>
    <row r="3523" spans="4:4">
      <c r="D3523" s="196"/>
    </row>
    <row r="3524" spans="4:4">
      <c r="D3524" s="196"/>
    </row>
    <row r="3525" spans="4:4">
      <c r="D3525" s="196"/>
    </row>
    <row r="3526" spans="4:4">
      <c r="D3526" s="196"/>
    </row>
    <row r="3527" spans="4:4">
      <c r="D3527" s="196"/>
    </row>
    <row r="3528" spans="4:4">
      <c r="D3528" s="196"/>
    </row>
    <row r="3529" spans="4:4">
      <c r="D3529" s="196"/>
    </row>
    <row r="3530" spans="4:4">
      <c r="D3530" s="196"/>
    </row>
    <row r="3531" spans="4:4">
      <c r="D3531" s="196"/>
    </row>
    <row r="3532" spans="4:4">
      <c r="D3532" s="196"/>
    </row>
    <row r="3533" spans="4:4">
      <c r="D3533" s="196"/>
    </row>
    <row r="3534" spans="4:4">
      <c r="D3534" s="196"/>
    </row>
    <row r="3535" spans="4:4">
      <c r="D3535" s="196"/>
    </row>
    <row r="3536" spans="4:4">
      <c r="D3536" s="196"/>
    </row>
    <row r="3537" spans="4:4">
      <c r="D3537" s="196"/>
    </row>
    <row r="3538" spans="4:4">
      <c r="D3538" s="196"/>
    </row>
    <row r="3539" spans="4:4">
      <c r="D3539" s="196"/>
    </row>
    <row r="3540" spans="4:4">
      <c r="D3540" s="196"/>
    </row>
    <row r="3541" spans="4:4">
      <c r="D3541" s="196"/>
    </row>
    <row r="3542" spans="4:4">
      <c r="D3542" s="196"/>
    </row>
    <row r="3543" spans="4:4">
      <c r="D3543" s="196"/>
    </row>
    <row r="3544" spans="4:4">
      <c r="D3544" s="196"/>
    </row>
    <row r="3545" spans="4:4">
      <c r="D3545" s="196"/>
    </row>
    <row r="3546" spans="4:4">
      <c r="D3546" s="196"/>
    </row>
    <row r="3547" spans="4:4">
      <c r="D3547" s="196"/>
    </row>
    <row r="3548" spans="4:4">
      <c r="D3548" s="196"/>
    </row>
    <row r="3549" spans="4:4">
      <c r="D3549" s="196"/>
    </row>
    <row r="3550" spans="4:4">
      <c r="D3550" s="196"/>
    </row>
    <row r="3551" spans="4:4">
      <c r="D3551" s="196"/>
    </row>
    <row r="3552" spans="4:4">
      <c r="D3552" s="196"/>
    </row>
    <row r="3553" spans="4:4">
      <c r="D3553" s="196"/>
    </row>
    <row r="3554" spans="4:4">
      <c r="D3554" s="196"/>
    </row>
    <row r="3555" spans="4:4">
      <c r="D3555" s="196"/>
    </row>
    <row r="3556" spans="4:4">
      <c r="D3556" s="196"/>
    </row>
    <row r="3557" spans="4:4">
      <c r="D3557" s="196"/>
    </row>
    <row r="3558" spans="4:4">
      <c r="D3558" s="196"/>
    </row>
    <row r="3559" spans="4:4">
      <c r="D3559" s="196"/>
    </row>
    <row r="3560" spans="4:4">
      <c r="D3560" s="196"/>
    </row>
    <row r="3561" spans="4:4">
      <c r="D3561" s="196"/>
    </row>
    <row r="3562" spans="4:4">
      <c r="D3562" s="196"/>
    </row>
    <row r="3563" spans="4:4">
      <c r="D3563" s="196"/>
    </row>
    <row r="3564" spans="4:4">
      <c r="D3564" s="196"/>
    </row>
    <row r="3565" spans="4:4">
      <c r="D3565" s="196"/>
    </row>
    <row r="3566" spans="4:4">
      <c r="D3566" s="196"/>
    </row>
    <row r="3567" spans="4:4">
      <c r="D3567" s="196"/>
    </row>
    <row r="3568" spans="4:4">
      <c r="D3568" s="196"/>
    </row>
    <row r="3569" spans="4:4">
      <c r="D3569" s="196"/>
    </row>
    <row r="3570" spans="4:4">
      <c r="D3570" s="196"/>
    </row>
    <row r="3571" spans="4:4">
      <c r="D3571" s="196"/>
    </row>
    <row r="3572" spans="4:4">
      <c r="D3572" s="196"/>
    </row>
    <row r="3573" spans="4:4">
      <c r="D3573" s="196"/>
    </row>
    <row r="3574" spans="4:4">
      <c r="D3574" s="196"/>
    </row>
    <row r="3575" spans="4:4">
      <c r="D3575" s="196"/>
    </row>
    <row r="3576" spans="4:4">
      <c r="D3576" s="196"/>
    </row>
    <row r="3577" spans="4:4">
      <c r="D3577" s="196"/>
    </row>
    <row r="3578" spans="4:4">
      <c r="D3578" s="196"/>
    </row>
    <row r="3579" spans="4:4">
      <c r="D3579" s="196"/>
    </row>
    <row r="3580" spans="4:4">
      <c r="D3580" s="196"/>
    </row>
    <row r="3581" spans="4:4">
      <c r="D3581" s="196"/>
    </row>
    <row r="3582" spans="4:4">
      <c r="D3582" s="196"/>
    </row>
    <row r="3583" spans="4:4">
      <c r="D3583" s="196"/>
    </row>
    <row r="3584" spans="4:4">
      <c r="D3584" s="196"/>
    </row>
    <row r="3585" spans="4:4">
      <c r="D3585" s="196"/>
    </row>
    <row r="3586" spans="4:4">
      <c r="D3586" s="196"/>
    </row>
    <row r="3587" spans="4:4">
      <c r="D3587" s="196"/>
    </row>
    <row r="3588" spans="4:4">
      <c r="D3588" s="196"/>
    </row>
    <row r="3589" spans="4:4">
      <c r="D3589" s="196"/>
    </row>
    <row r="3590" spans="4:4">
      <c r="D3590" s="196"/>
    </row>
    <row r="3591" spans="4:4">
      <c r="D3591" s="196"/>
    </row>
    <row r="3592" spans="4:4">
      <c r="D3592" s="196"/>
    </row>
    <row r="3593" spans="4:4">
      <c r="D3593" s="196"/>
    </row>
    <row r="3594" spans="4:4">
      <c r="D3594" s="196"/>
    </row>
    <row r="3595" spans="4:4">
      <c r="D3595" s="196"/>
    </row>
    <row r="3596" spans="4:4">
      <c r="D3596" s="196"/>
    </row>
    <row r="3597" spans="4:4">
      <c r="D3597" s="196"/>
    </row>
    <row r="3598" spans="4:4">
      <c r="D3598" s="196"/>
    </row>
    <row r="3599" spans="4:4">
      <c r="D3599" s="196"/>
    </row>
    <row r="3600" spans="4:4">
      <c r="D3600" s="196"/>
    </row>
    <row r="3601" spans="4:4">
      <c r="D3601" s="196"/>
    </row>
    <row r="3602" spans="4:4">
      <c r="D3602" s="196"/>
    </row>
    <row r="3603" spans="4:4">
      <c r="D3603" s="196"/>
    </row>
    <row r="3604" spans="4:4">
      <c r="D3604" s="196"/>
    </row>
    <row r="3605" spans="4:4">
      <c r="D3605" s="196"/>
    </row>
    <row r="3606" spans="4:4">
      <c r="D3606" s="196"/>
    </row>
    <row r="3607" spans="4:4">
      <c r="D3607" s="196"/>
    </row>
    <row r="3608" spans="4:4">
      <c r="D3608" s="196"/>
    </row>
    <row r="3609" spans="4:4">
      <c r="D3609" s="196"/>
    </row>
    <row r="3610" spans="4:4">
      <c r="D3610" s="196"/>
    </row>
    <row r="3611" spans="4:4">
      <c r="D3611" s="196"/>
    </row>
    <row r="3612" spans="4:4">
      <c r="D3612" s="196"/>
    </row>
    <row r="3613" spans="4:4">
      <c r="D3613" s="196"/>
    </row>
    <row r="3614" spans="4:4">
      <c r="D3614" s="196"/>
    </row>
    <row r="3615" spans="4:4">
      <c r="D3615" s="196"/>
    </row>
    <row r="3616" spans="4:4">
      <c r="D3616" s="196"/>
    </row>
    <row r="3617" spans="4:4">
      <c r="D3617" s="196"/>
    </row>
    <row r="3618" spans="4:4">
      <c r="D3618" s="196"/>
    </row>
    <row r="3619" spans="4:4">
      <c r="D3619" s="196"/>
    </row>
    <row r="3620" spans="4:4">
      <c r="D3620" s="196"/>
    </row>
    <row r="3621" spans="4:4">
      <c r="D3621" s="196"/>
    </row>
    <row r="3622" spans="4:4">
      <c r="D3622" s="196"/>
    </row>
    <row r="3623" spans="4:4">
      <c r="D3623" s="196"/>
    </row>
    <row r="3624" spans="4:4">
      <c r="D3624" s="196"/>
    </row>
    <row r="3625" spans="4:4">
      <c r="D3625" s="196"/>
    </row>
    <row r="3626" spans="4:4">
      <c r="D3626" s="196"/>
    </row>
    <row r="3627" spans="4:4">
      <c r="D3627" s="196"/>
    </row>
    <row r="3628" spans="4:4">
      <c r="D3628" s="196"/>
    </row>
    <row r="3629" spans="4:4">
      <c r="D3629" s="196"/>
    </row>
    <row r="3630" spans="4:4">
      <c r="D3630" s="196"/>
    </row>
    <row r="3631" spans="4:4">
      <c r="D3631" s="196"/>
    </row>
    <row r="3632" spans="4:4">
      <c r="D3632" s="196"/>
    </row>
    <row r="3633" spans="4:4">
      <c r="D3633" s="196"/>
    </row>
    <row r="3634" spans="4:4">
      <c r="D3634" s="196"/>
    </row>
    <row r="3635" spans="4:4">
      <c r="D3635" s="196"/>
    </row>
    <row r="3636" spans="4:4">
      <c r="D3636" s="196"/>
    </row>
    <row r="3637" spans="4:4">
      <c r="D3637" s="196"/>
    </row>
    <row r="3638" spans="4:4">
      <c r="D3638" s="196"/>
    </row>
    <row r="3639" spans="4:4">
      <c r="D3639" s="196"/>
    </row>
    <row r="3640" spans="4:4">
      <c r="D3640" s="196"/>
    </row>
    <row r="3641" spans="4:4">
      <c r="D3641" s="196"/>
    </row>
    <row r="3642" spans="4:4">
      <c r="D3642" s="196"/>
    </row>
    <row r="3643" spans="4:4">
      <c r="D3643" s="196"/>
    </row>
    <row r="3644" spans="4:4">
      <c r="D3644" s="196"/>
    </row>
    <row r="3645" spans="4:4">
      <c r="D3645" s="196"/>
    </row>
    <row r="3646" spans="4:4">
      <c r="D3646" s="196"/>
    </row>
    <row r="3647" spans="4:4">
      <c r="D3647" s="196"/>
    </row>
    <row r="3648" spans="4:4">
      <c r="D3648" s="196"/>
    </row>
    <row r="3649" spans="4:4">
      <c r="D3649" s="196"/>
    </row>
    <row r="3650" spans="4:4">
      <c r="D3650" s="196"/>
    </row>
    <row r="3651" spans="4:4">
      <c r="D3651" s="196"/>
    </row>
    <row r="3652" spans="4:4">
      <c r="D3652" s="196"/>
    </row>
    <row r="3653" spans="4:4">
      <c r="D3653" s="196"/>
    </row>
    <row r="3654" spans="4:4">
      <c r="D3654" s="196"/>
    </row>
    <row r="3655" spans="4:4">
      <c r="D3655" s="196"/>
    </row>
    <row r="3656" spans="4:4">
      <c r="D3656" s="196"/>
    </row>
    <row r="3657" spans="4:4">
      <c r="D3657" s="196"/>
    </row>
    <row r="3658" spans="4:4">
      <c r="D3658" s="196"/>
    </row>
    <row r="3659" spans="4:4">
      <c r="D3659" s="196"/>
    </row>
    <row r="3660" spans="4:4">
      <c r="D3660" s="196"/>
    </row>
    <row r="3661" spans="4:4">
      <c r="D3661" s="196"/>
    </row>
    <row r="3662" spans="4:4">
      <c r="D3662" s="196"/>
    </row>
    <row r="3663" spans="4:4">
      <c r="D3663" s="196"/>
    </row>
    <row r="3664" spans="4:4">
      <c r="D3664" s="196"/>
    </row>
    <row r="3665" spans="4:4">
      <c r="D3665" s="196"/>
    </row>
    <row r="3666" spans="4:4">
      <c r="D3666" s="196"/>
    </row>
    <row r="3667" spans="4:4">
      <c r="D3667" s="196"/>
    </row>
    <row r="3668" spans="4:4">
      <c r="D3668" s="196"/>
    </row>
    <row r="3669" spans="4:4">
      <c r="D3669" s="196"/>
    </row>
    <row r="3670" spans="4:4">
      <c r="D3670" s="196"/>
    </row>
    <row r="3671" spans="4:4">
      <c r="D3671" s="196"/>
    </row>
    <row r="3672" spans="4:4">
      <c r="D3672" s="196"/>
    </row>
    <row r="3673" spans="4:4">
      <c r="D3673" s="196"/>
    </row>
    <row r="3674" spans="4:4">
      <c r="D3674" s="196"/>
    </row>
    <row r="3675" spans="4:4">
      <c r="D3675" s="196"/>
    </row>
    <row r="3676" spans="4:4">
      <c r="D3676" s="196"/>
    </row>
    <row r="3677" spans="4:4">
      <c r="D3677" s="196"/>
    </row>
    <row r="3678" spans="4:4">
      <c r="D3678" s="196"/>
    </row>
    <row r="3679" spans="4:4">
      <c r="D3679" s="196"/>
    </row>
    <row r="3680" spans="4:4">
      <c r="D3680" s="196"/>
    </row>
    <row r="3681" spans="4:4">
      <c r="D3681" s="196"/>
    </row>
    <row r="3682" spans="4:4">
      <c r="D3682" s="196"/>
    </row>
    <row r="3683" spans="4:4">
      <c r="D3683" s="196"/>
    </row>
    <row r="3684" spans="4:4">
      <c r="D3684" s="196"/>
    </row>
    <row r="3685" spans="4:4">
      <c r="D3685" s="196"/>
    </row>
    <row r="3686" spans="4:4">
      <c r="D3686" s="196"/>
    </row>
    <row r="3687" spans="4:4">
      <c r="D3687" s="196"/>
    </row>
    <row r="3688" spans="4:4">
      <c r="D3688" s="196"/>
    </row>
    <row r="3689" spans="4:4">
      <c r="D3689" s="196"/>
    </row>
    <row r="3690" spans="4:4">
      <c r="D3690" s="196"/>
    </row>
    <row r="3691" spans="4:4">
      <c r="D3691" s="196"/>
    </row>
    <row r="3692" spans="4:4">
      <c r="D3692" s="196"/>
    </row>
    <row r="3693" spans="4:4">
      <c r="D3693" s="196"/>
    </row>
    <row r="3694" spans="4:4">
      <c r="D3694" s="196"/>
    </row>
    <row r="3695" spans="4:4">
      <c r="D3695" s="196"/>
    </row>
    <row r="3696" spans="4:4">
      <c r="D3696" s="196"/>
    </row>
    <row r="3697" spans="4:4">
      <c r="D3697" s="196"/>
    </row>
    <row r="3698" spans="4:4">
      <c r="D3698" s="196"/>
    </row>
    <row r="3699" spans="4:4">
      <c r="D3699" s="196"/>
    </row>
    <row r="3700" spans="4:4">
      <c r="D3700" s="196"/>
    </row>
    <row r="3701" spans="4:4">
      <c r="D3701" s="196"/>
    </row>
    <row r="3702" spans="4:4">
      <c r="D3702" s="196"/>
    </row>
    <row r="3703" spans="4:4">
      <c r="D3703" s="196"/>
    </row>
    <row r="3704" spans="4:4">
      <c r="D3704" s="196"/>
    </row>
    <row r="3705" spans="4:4">
      <c r="D3705" s="196"/>
    </row>
    <row r="3706" spans="4:4">
      <c r="D3706" s="196"/>
    </row>
    <row r="3707" spans="4:4">
      <c r="D3707" s="196"/>
    </row>
    <row r="3708" spans="4:4">
      <c r="D3708" s="196"/>
    </row>
    <row r="3709" spans="4:4">
      <c r="D3709" s="196"/>
    </row>
    <row r="3710" spans="4:4">
      <c r="D3710" s="196"/>
    </row>
    <row r="3711" spans="4:4">
      <c r="D3711" s="196"/>
    </row>
    <row r="3712" spans="4:4">
      <c r="D3712" s="196"/>
    </row>
    <row r="3713" spans="4:4">
      <c r="D3713" s="196"/>
    </row>
    <row r="3714" spans="4:4">
      <c r="D3714" s="196"/>
    </row>
    <row r="3715" spans="4:4">
      <c r="D3715" s="196"/>
    </row>
    <row r="3716" spans="4:4">
      <c r="D3716" s="196"/>
    </row>
    <row r="3717" spans="4:4">
      <c r="D3717" s="196"/>
    </row>
    <row r="3718" spans="4:4">
      <c r="D3718" s="196"/>
    </row>
    <row r="3719" spans="4:4">
      <c r="D3719" s="196"/>
    </row>
    <row r="3720" spans="4:4">
      <c r="D3720" s="196"/>
    </row>
    <row r="3721" spans="4:4">
      <c r="D3721" s="196"/>
    </row>
    <row r="3722" spans="4:4">
      <c r="D3722" s="196"/>
    </row>
    <row r="3723" spans="4:4">
      <c r="D3723" s="196"/>
    </row>
    <row r="3724" spans="4:4">
      <c r="D3724" s="196"/>
    </row>
    <row r="3725" spans="4:4">
      <c r="D3725" s="196"/>
    </row>
    <row r="3726" spans="4:4">
      <c r="D3726" s="196"/>
    </row>
    <row r="3727" spans="4:4">
      <c r="D3727" s="196"/>
    </row>
    <row r="3728" spans="4:4">
      <c r="D3728" s="196"/>
    </row>
    <row r="3729" spans="4:4">
      <c r="D3729" s="196"/>
    </row>
    <row r="3730" spans="4:4">
      <c r="D3730" s="196"/>
    </row>
    <row r="3731" spans="4:4">
      <c r="D3731" s="196"/>
    </row>
    <row r="3732" spans="4:4">
      <c r="D3732" s="196"/>
    </row>
    <row r="3733" spans="4:4">
      <c r="D3733" s="196"/>
    </row>
    <row r="3734" spans="4:4">
      <c r="D3734" s="196"/>
    </row>
    <row r="3735" spans="4:4">
      <c r="D3735" s="196"/>
    </row>
    <row r="3736" spans="4:4">
      <c r="D3736" s="196"/>
    </row>
    <row r="3737" spans="4:4">
      <c r="D3737" s="196"/>
    </row>
    <row r="3738" spans="4:4">
      <c r="D3738" s="196"/>
    </row>
    <row r="3739" spans="4:4">
      <c r="D3739" s="196"/>
    </row>
    <row r="3740" spans="4:4">
      <c r="D3740" s="196"/>
    </row>
    <row r="3741" spans="4:4">
      <c r="D3741" s="196"/>
    </row>
    <row r="3742" spans="4:4">
      <c r="D3742" s="196"/>
    </row>
    <row r="3743" spans="4:4">
      <c r="D3743" s="196"/>
    </row>
    <row r="3744" spans="4:4">
      <c r="D3744" s="196"/>
    </row>
    <row r="3745" spans="4:4">
      <c r="D3745" s="196"/>
    </row>
    <row r="3746" spans="4:4">
      <c r="D3746" s="196"/>
    </row>
    <row r="3747" spans="4:4">
      <c r="D3747" s="196"/>
    </row>
    <row r="3748" spans="4:4">
      <c r="D3748" s="196"/>
    </row>
    <row r="3749" spans="4:4">
      <c r="D3749" s="196"/>
    </row>
    <row r="3750" spans="4:4">
      <c r="D3750" s="196"/>
    </row>
    <row r="3751" spans="4:4">
      <c r="D3751" s="196"/>
    </row>
    <row r="3752" spans="4:4">
      <c r="D3752" s="196"/>
    </row>
    <row r="3753" spans="4:4">
      <c r="D3753" s="196"/>
    </row>
    <row r="3754" spans="4:4">
      <c r="D3754" s="196"/>
    </row>
    <row r="3755" spans="4:4">
      <c r="D3755" s="196"/>
    </row>
    <row r="3756" spans="4:4">
      <c r="D3756" s="196"/>
    </row>
    <row r="3757" spans="4:4">
      <c r="D3757" s="196"/>
    </row>
    <row r="3758" spans="4:4">
      <c r="D3758" s="196"/>
    </row>
    <row r="3759" spans="4:4">
      <c r="D3759" s="196"/>
    </row>
    <row r="3760" spans="4:4">
      <c r="D3760" s="196"/>
    </row>
    <row r="3761" spans="4:4">
      <c r="D3761" s="196"/>
    </row>
    <row r="3762" spans="4:4">
      <c r="D3762" s="196"/>
    </row>
    <row r="3763" spans="4:4">
      <c r="D3763" s="196"/>
    </row>
    <row r="3764" spans="4:4">
      <c r="D3764" s="196"/>
    </row>
    <row r="3765" spans="4:4">
      <c r="D3765" s="196"/>
    </row>
    <row r="3766" spans="4:4">
      <c r="D3766" s="196"/>
    </row>
    <row r="3767" spans="4:4">
      <c r="D3767" s="196"/>
    </row>
    <row r="3768" spans="4:4">
      <c r="D3768" s="196"/>
    </row>
    <row r="3769" spans="4:4">
      <c r="D3769" s="196"/>
    </row>
    <row r="3770" spans="4:4">
      <c r="D3770" s="196"/>
    </row>
    <row r="3771" spans="4:4">
      <c r="D3771" s="196"/>
    </row>
    <row r="3772" spans="4:4">
      <c r="D3772" s="196"/>
    </row>
    <row r="3773" spans="4:4">
      <c r="D3773" s="196"/>
    </row>
    <row r="3774" spans="4:4">
      <c r="D3774" s="196"/>
    </row>
    <row r="3775" spans="4:4">
      <c r="D3775" s="196"/>
    </row>
    <row r="3776" spans="4:4">
      <c r="D3776" s="196"/>
    </row>
    <row r="3777" spans="4:4">
      <c r="D3777" s="196"/>
    </row>
    <row r="3778" spans="4:4">
      <c r="D3778" s="196"/>
    </row>
    <row r="3779" spans="4:4">
      <c r="D3779" s="196"/>
    </row>
    <row r="3780" spans="4:4">
      <c r="D3780" s="196"/>
    </row>
    <row r="3781" spans="4:4">
      <c r="D3781" s="196"/>
    </row>
    <row r="3782" spans="4:4">
      <c r="D3782" s="196"/>
    </row>
    <row r="3783" spans="4:4">
      <c r="D3783" s="196"/>
    </row>
    <row r="3784" spans="4:4">
      <c r="D3784" s="196"/>
    </row>
    <row r="3785" spans="4:4">
      <c r="D3785" s="196"/>
    </row>
    <row r="3786" spans="4:4">
      <c r="D3786" s="196"/>
    </row>
    <row r="3787" spans="4:4">
      <c r="D3787" s="196"/>
    </row>
    <row r="3788" spans="4:4">
      <c r="D3788" s="196"/>
    </row>
    <row r="3789" spans="4:4">
      <c r="D3789" s="196"/>
    </row>
    <row r="3790" spans="4:4">
      <c r="D3790" s="196"/>
    </row>
    <row r="3791" spans="4:4">
      <c r="D3791" s="196"/>
    </row>
    <row r="3792" spans="4:4">
      <c r="D3792" s="196"/>
    </row>
    <row r="3793" spans="4:4">
      <c r="D3793" s="196"/>
    </row>
    <row r="3794" spans="4:4">
      <c r="D3794" s="196"/>
    </row>
    <row r="3795" spans="4:4">
      <c r="D3795" s="196"/>
    </row>
    <row r="3796" spans="4:4">
      <c r="D3796" s="196"/>
    </row>
    <row r="3797" spans="4:4">
      <c r="D3797" s="196"/>
    </row>
    <row r="3798" spans="4:4">
      <c r="D3798" s="196"/>
    </row>
    <row r="3799" spans="4:4">
      <c r="D3799" s="196"/>
    </row>
    <row r="3800" spans="4:4">
      <c r="D3800" s="196"/>
    </row>
    <row r="3801" spans="4:4">
      <c r="D3801" s="196"/>
    </row>
    <row r="3802" spans="4:4">
      <c r="D3802" s="196"/>
    </row>
    <row r="3803" spans="4:4">
      <c r="D3803" s="196"/>
    </row>
    <row r="3804" spans="4:4">
      <c r="D3804" s="196"/>
    </row>
    <row r="3805" spans="4:4">
      <c r="D3805" s="196"/>
    </row>
    <row r="3806" spans="4:4">
      <c r="D3806" s="196"/>
    </row>
    <row r="3807" spans="4:4">
      <c r="D3807" s="196"/>
    </row>
    <row r="3808" spans="4:4">
      <c r="D3808" s="196"/>
    </row>
    <row r="3809" spans="4:4">
      <c r="D3809" s="196"/>
    </row>
    <row r="3810" spans="4:4">
      <c r="D3810" s="196"/>
    </row>
    <row r="3811" spans="4:4">
      <c r="D3811" s="196"/>
    </row>
    <row r="3812" spans="4:4">
      <c r="D3812" s="196"/>
    </row>
    <row r="3813" spans="4:4">
      <c r="D3813" s="196"/>
    </row>
    <row r="3814" spans="4:4">
      <c r="D3814" s="196"/>
    </row>
    <row r="3815" spans="4:4">
      <c r="D3815" s="196"/>
    </row>
    <row r="3816" spans="4:4">
      <c r="D3816" s="196"/>
    </row>
    <row r="3817" spans="4:4">
      <c r="D3817" s="196"/>
    </row>
    <row r="3818" spans="4:4">
      <c r="D3818" s="196"/>
    </row>
    <row r="3819" spans="4:4">
      <c r="D3819" s="196"/>
    </row>
    <row r="3820" spans="4:4">
      <c r="D3820" s="196"/>
    </row>
    <row r="3821" spans="4:4">
      <c r="D3821" s="196"/>
    </row>
    <row r="3822" spans="4:4">
      <c r="D3822" s="196"/>
    </row>
    <row r="3823" spans="4:4">
      <c r="D3823" s="196"/>
    </row>
    <row r="3824" spans="4:4">
      <c r="D3824" s="196"/>
    </row>
    <row r="3825" spans="4:4">
      <c r="D3825" s="196"/>
    </row>
    <row r="3826" spans="4:4">
      <c r="D3826" s="196"/>
    </row>
    <row r="3827" spans="4:4">
      <c r="D3827" s="196"/>
    </row>
    <row r="3828" spans="4:4">
      <c r="D3828" s="196"/>
    </row>
    <row r="3829" spans="4:4">
      <c r="D3829" s="196"/>
    </row>
    <row r="3830" spans="4:4">
      <c r="D3830" s="196"/>
    </row>
    <row r="3831" spans="4:4">
      <c r="D3831" s="196"/>
    </row>
    <row r="3832" spans="4:4">
      <c r="D3832" s="196"/>
    </row>
    <row r="3833" spans="4:4">
      <c r="D3833" s="196"/>
    </row>
    <row r="3834" spans="4:4">
      <c r="D3834" s="196"/>
    </row>
    <row r="3835" spans="4:4">
      <c r="D3835" s="196"/>
    </row>
    <row r="3836" spans="4:4">
      <c r="D3836" s="196"/>
    </row>
    <row r="3837" spans="4:4">
      <c r="D3837" s="196"/>
    </row>
    <row r="3838" spans="4:4">
      <c r="D3838" s="196"/>
    </row>
    <row r="3839" spans="4:4">
      <c r="D3839" s="196"/>
    </row>
    <row r="3840" spans="4:4">
      <c r="D3840" s="196"/>
    </row>
    <row r="3841" spans="4:4">
      <c r="D3841" s="196"/>
    </row>
    <row r="3842" spans="4:4">
      <c r="D3842" s="196"/>
    </row>
    <row r="3843" spans="4:4">
      <c r="D3843" s="196"/>
    </row>
    <row r="3844" spans="4:4">
      <c r="D3844" s="196"/>
    </row>
    <row r="3845" spans="4:4">
      <c r="D3845" s="196"/>
    </row>
    <row r="3846" spans="4:4">
      <c r="D3846" s="196"/>
    </row>
    <row r="3847" spans="4:4">
      <c r="D3847" s="196"/>
    </row>
    <row r="3848" spans="4:4">
      <c r="D3848" s="196"/>
    </row>
    <row r="3849" spans="4:4">
      <c r="D3849" s="196"/>
    </row>
    <row r="3850" spans="4:4">
      <c r="D3850" s="196"/>
    </row>
    <row r="3851" spans="4:4">
      <c r="D3851" s="196"/>
    </row>
    <row r="3852" spans="4:4">
      <c r="D3852" s="196"/>
    </row>
    <row r="3853" spans="4:4">
      <c r="D3853" s="196"/>
    </row>
    <row r="3854" spans="4:4">
      <c r="D3854" s="196"/>
    </row>
    <row r="3855" spans="4:4">
      <c r="D3855" s="196"/>
    </row>
    <row r="3856" spans="4:4">
      <c r="D3856" s="196"/>
    </row>
    <row r="3857" spans="4:4">
      <c r="D3857" s="196"/>
    </row>
    <row r="3858" spans="4:4">
      <c r="D3858" s="196"/>
    </row>
    <row r="3859" spans="4:4">
      <c r="D3859" s="196"/>
    </row>
    <row r="3860" spans="4:4">
      <c r="D3860" s="196"/>
    </row>
    <row r="3861" spans="4:4">
      <c r="D3861" s="196"/>
    </row>
    <row r="3862" spans="4:4">
      <c r="D3862" s="196"/>
    </row>
    <row r="3863" spans="4:4">
      <c r="D3863" s="196"/>
    </row>
    <row r="3864" spans="4:4">
      <c r="D3864" s="196"/>
    </row>
    <row r="3865" spans="4:4">
      <c r="D3865" s="196"/>
    </row>
    <row r="3866" spans="4:4">
      <c r="D3866" s="196"/>
    </row>
    <row r="3867" spans="4:4">
      <c r="D3867" s="196"/>
    </row>
    <row r="3868" spans="4:4">
      <c r="D3868" s="196"/>
    </row>
    <row r="3869" spans="4:4">
      <c r="D3869" s="196"/>
    </row>
    <row r="3870" spans="4:4">
      <c r="D3870" s="196"/>
    </row>
    <row r="3871" spans="4:4">
      <c r="D3871" s="196"/>
    </row>
    <row r="3872" spans="4:4">
      <c r="D3872" s="196"/>
    </row>
    <row r="3873" spans="4:4">
      <c r="D3873" s="196"/>
    </row>
    <row r="3874" spans="4:4">
      <c r="D3874" s="196"/>
    </row>
    <row r="3875" spans="4:4">
      <c r="D3875" s="196"/>
    </row>
    <row r="3876" spans="4:4">
      <c r="D3876" s="196"/>
    </row>
    <row r="3877" spans="4:4">
      <c r="D3877" s="196"/>
    </row>
    <row r="3878" spans="4:4">
      <c r="D3878" s="196"/>
    </row>
    <row r="3879" spans="4:4">
      <c r="D3879" s="196"/>
    </row>
    <row r="3880" spans="4:4">
      <c r="D3880" s="196"/>
    </row>
    <row r="3881" spans="4:4">
      <c r="D3881" s="196"/>
    </row>
    <row r="3882" spans="4:4">
      <c r="D3882" s="196"/>
    </row>
    <row r="3883" spans="4:4">
      <c r="D3883" s="196"/>
    </row>
    <row r="3884" spans="4:4">
      <c r="D3884" s="196"/>
    </row>
    <row r="3885" spans="4:4">
      <c r="D3885" s="196"/>
    </row>
    <row r="3886" spans="4:4">
      <c r="D3886" s="196"/>
    </row>
    <row r="3887" spans="4:4">
      <c r="D3887" s="196"/>
    </row>
    <row r="3888" spans="4:4">
      <c r="D3888" s="196"/>
    </row>
    <row r="3889" spans="4:4">
      <c r="D3889" s="196"/>
    </row>
    <row r="3890" spans="4:4">
      <c r="D3890" s="196"/>
    </row>
    <row r="3891" spans="4:4">
      <c r="D3891" s="196"/>
    </row>
    <row r="3892" spans="4:4">
      <c r="D3892" s="196"/>
    </row>
    <row r="3893" spans="4:4">
      <c r="D3893" s="196"/>
    </row>
    <row r="3894" spans="4:4">
      <c r="D3894" s="196"/>
    </row>
    <row r="3895" spans="4:4">
      <c r="D3895" s="196"/>
    </row>
    <row r="3896" spans="4:4">
      <c r="D3896" s="196"/>
    </row>
    <row r="3897" spans="4:4">
      <c r="D3897" s="196"/>
    </row>
    <row r="3898" spans="4:4">
      <c r="D3898" s="196"/>
    </row>
    <row r="3899" spans="4:4">
      <c r="D3899" s="196"/>
    </row>
    <row r="3900" spans="4:4">
      <c r="D3900" s="196"/>
    </row>
    <row r="3901" spans="4:4">
      <c r="D3901" s="196"/>
    </row>
    <row r="3902" spans="4:4">
      <c r="D3902" s="196"/>
    </row>
    <row r="3903" spans="4:4">
      <c r="D3903" s="196"/>
    </row>
    <row r="3904" spans="4:4">
      <c r="D3904" s="196"/>
    </row>
    <row r="3905" spans="4:4">
      <c r="D3905" s="196"/>
    </row>
    <row r="3906" spans="4:4">
      <c r="D3906" s="196"/>
    </row>
    <row r="3907" spans="4:4">
      <c r="D3907" s="196"/>
    </row>
    <row r="3908" spans="4:4">
      <c r="D3908" s="196"/>
    </row>
    <row r="3909" spans="4:4">
      <c r="D3909" s="196"/>
    </row>
    <row r="3910" spans="4:4">
      <c r="D3910" s="196"/>
    </row>
    <row r="3911" spans="4:4">
      <c r="D3911" s="196"/>
    </row>
    <row r="3912" spans="4:4">
      <c r="D3912" s="196"/>
    </row>
    <row r="3913" spans="4:4">
      <c r="D3913" s="196"/>
    </row>
    <row r="3914" spans="4:4">
      <c r="D3914" s="196"/>
    </row>
    <row r="3915" spans="4:4">
      <c r="D3915" s="196"/>
    </row>
    <row r="3916" spans="4:4">
      <c r="D3916" s="196"/>
    </row>
    <row r="3917" spans="4:4">
      <c r="D3917" s="196"/>
    </row>
    <row r="3918" spans="4:4">
      <c r="D3918" s="196"/>
    </row>
    <row r="3919" spans="4:4">
      <c r="D3919" s="196"/>
    </row>
    <row r="3920" spans="4:4">
      <c r="D3920" s="196"/>
    </row>
    <row r="3921" spans="4:4">
      <c r="D3921" s="196"/>
    </row>
    <row r="3922" spans="4:4">
      <c r="D3922" s="196"/>
    </row>
    <row r="3923" spans="4:4">
      <c r="D3923" s="196"/>
    </row>
    <row r="3924" spans="4:4">
      <c r="D3924" s="196"/>
    </row>
    <row r="3925" spans="4:4">
      <c r="D3925" s="196"/>
    </row>
    <row r="3926" spans="4:4">
      <c r="D3926" s="196"/>
    </row>
    <row r="3927" spans="4:4">
      <c r="D3927" s="196"/>
    </row>
    <row r="3928" spans="4:4">
      <c r="D3928" s="196"/>
    </row>
    <row r="3929" spans="4:4">
      <c r="D3929" s="196"/>
    </row>
    <row r="3930" spans="4:4">
      <c r="D3930" s="196"/>
    </row>
    <row r="3931" spans="4:4">
      <c r="D3931" s="196"/>
    </row>
    <row r="3932" spans="4:4">
      <c r="D3932" s="196"/>
    </row>
    <row r="3933" spans="4:4">
      <c r="D3933" s="196"/>
    </row>
    <row r="3934" spans="4:4">
      <c r="D3934" s="196"/>
    </row>
    <row r="3935" spans="4:4">
      <c r="D3935" s="196"/>
    </row>
    <row r="3936" spans="4:4">
      <c r="D3936" s="196"/>
    </row>
    <row r="3937" spans="4:4">
      <c r="D3937" s="196"/>
    </row>
    <row r="3938" spans="4:4">
      <c r="D3938" s="196"/>
    </row>
    <row r="3939" spans="4:4">
      <c r="D3939" s="196"/>
    </row>
    <row r="3940" spans="4:4">
      <c r="D3940" s="196"/>
    </row>
    <row r="3941" spans="4:4">
      <c r="D3941" s="196"/>
    </row>
    <row r="3942" spans="4:4">
      <c r="D3942" s="196"/>
    </row>
    <row r="3943" spans="4:4">
      <c r="D3943" s="196"/>
    </row>
    <row r="3944" spans="4:4">
      <c r="D3944" s="196"/>
    </row>
    <row r="3945" spans="4:4">
      <c r="D3945" s="196"/>
    </row>
    <row r="3946" spans="4:4">
      <c r="D3946" s="196"/>
    </row>
    <row r="3947" spans="4:4">
      <c r="D3947" s="196"/>
    </row>
    <row r="3948" spans="4:4">
      <c r="D3948" s="196"/>
    </row>
    <row r="3949" spans="4:4">
      <c r="D3949" s="196"/>
    </row>
    <row r="3950" spans="4:4">
      <c r="D3950" s="196"/>
    </row>
    <row r="3951" spans="4:4">
      <c r="D3951" s="196"/>
    </row>
    <row r="3952" spans="4:4">
      <c r="D3952" s="196"/>
    </row>
    <row r="3953" spans="4:4">
      <c r="D3953" s="196"/>
    </row>
    <row r="3954" spans="4:4">
      <c r="D3954" s="196"/>
    </row>
    <row r="3955" spans="4:4">
      <c r="D3955" s="196"/>
    </row>
    <row r="3956" spans="4:4">
      <c r="D3956" s="196"/>
    </row>
    <row r="3957" spans="4:4">
      <c r="D3957" s="196"/>
    </row>
    <row r="3958" spans="4:4">
      <c r="D3958" s="196"/>
    </row>
    <row r="3959" spans="4:4">
      <c r="D3959" s="196"/>
    </row>
    <row r="3960" spans="4:4">
      <c r="D3960" s="196"/>
    </row>
    <row r="3961" spans="4:4">
      <c r="D3961" s="196"/>
    </row>
    <row r="3962" spans="4:4">
      <c r="D3962" s="196"/>
    </row>
    <row r="3963" spans="4:4">
      <c r="D3963" s="196"/>
    </row>
    <row r="3964" spans="4:4">
      <c r="D3964" s="196"/>
    </row>
    <row r="3965" spans="4:4">
      <c r="D3965" s="196"/>
    </row>
    <row r="3966" spans="4:4">
      <c r="D3966" s="196"/>
    </row>
    <row r="3967" spans="4:4">
      <c r="D3967" s="196"/>
    </row>
    <row r="3968" spans="4:4">
      <c r="D3968" s="196"/>
    </row>
    <row r="3969" spans="4:4">
      <c r="D3969" s="196"/>
    </row>
    <row r="3970" spans="4:4">
      <c r="D3970" s="196"/>
    </row>
    <row r="3971" spans="4:4">
      <c r="D3971" s="196"/>
    </row>
    <row r="3972" spans="4:4">
      <c r="D3972" s="196"/>
    </row>
    <row r="3973" spans="4:4">
      <c r="D3973" s="196"/>
    </row>
    <row r="3974" spans="4:4">
      <c r="D3974" s="196"/>
    </row>
    <row r="3975" spans="4:4">
      <c r="D3975" s="196"/>
    </row>
    <row r="3976" spans="4:4">
      <c r="D3976" s="196"/>
    </row>
    <row r="3977" spans="4:4">
      <c r="D3977" s="196"/>
    </row>
    <row r="3978" spans="4:4">
      <c r="D3978" s="196"/>
    </row>
    <row r="3979" spans="4:4">
      <c r="D3979" s="196"/>
    </row>
    <row r="3980" spans="4:4">
      <c r="D3980" s="196"/>
    </row>
    <row r="3981" spans="4:4">
      <c r="D3981" s="196"/>
    </row>
    <row r="3982" spans="4:4">
      <c r="D3982" s="196"/>
    </row>
    <row r="3983" spans="4:4">
      <c r="D3983" s="196"/>
    </row>
    <row r="3984" spans="4:4">
      <c r="D3984" s="196"/>
    </row>
    <row r="3985" spans="4:4">
      <c r="D3985" s="196"/>
    </row>
    <row r="3986" spans="4:4">
      <c r="D3986" s="196"/>
    </row>
    <row r="3987" spans="4:4">
      <c r="D3987" s="196"/>
    </row>
    <row r="3988" spans="4:4">
      <c r="D3988" s="196"/>
    </row>
    <row r="3989" spans="4:4">
      <c r="D3989" s="196"/>
    </row>
    <row r="3990" spans="4:4">
      <c r="D3990" s="196"/>
    </row>
    <row r="3991" spans="4:4">
      <c r="D3991" s="196"/>
    </row>
    <row r="3992" spans="4:4">
      <c r="D3992" s="196"/>
    </row>
    <row r="3993" spans="4:4">
      <c r="D3993" s="196"/>
    </row>
    <row r="3994" spans="4:4">
      <c r="D3994" s="196"/>
    </row>
    <row r="3995" spans="4:4">
      <c r="D3995" s="196"/>
    </row>
    <row r="3996" spans="4:4">
      <c r="D3996" s="196"/>
    </row>
    <row r="3997" spans="4:4">
      <c r="D3997" s="196"/>
    </row>
    <row r="3998" spans="4:4">
      <c r="D3998" s="196"/>
    </row>
    <row r="3999" spans="4:4">
      <c r="D3999" s="196"/>
    </row>
    <row r="4000" spans="4:4">
      <c r="D4000" s="196"/>
    </row>
    <row r="4001" spans="4:4">
      <c r="D4001" s="196"/>
    </row>
    <row r="4002" spans="4:4">
      <c r="D4002" s="196"/>
    </row>
    <row r="4003" spans="4:4">
      <c r="D4003" s="196"/>
    </row>
    <row r="4004" spans="4:4">
      <c r="D4004" s="196"/>
    </row>
    <row r="4005" spans="4:4">
      <c r="D4005" s="196"/>
    </row>
    <row r="4006" spans="4:4">
      <c r="D4006" s="196"/>
    </row>
    <row r="4007" spans="4:4">
      <c r="D4007" s="196"/>
    </row>
    <row r="4008" spans="4:4">
      <c r="D4008" s="196"/>
    </row>
    <row r="4009" spans="4:4">
      <c r="D4009" s="196"/>
    </row>
    <row r="4010" spans="4:4">
      <c r="D4010" s="196"/>
    </row>
    <row r="4011" spans="4:4">
      <c r="D4011" s="196"/>
    </row>
    <row r="4012" spans="4:4">
      <c r="D4012" s="196"/>
    </row>
    <row r="4013" spans="4:4">
      <c r="D4013" s="196"/>
    </row>
    <row r="4014" spans="4:4">
      <c r="D4014" s="196"/>
    </row>
    <row r="4015" spans="4:4">
      <c r="D4015" s="196"/>
    </row>
    <row r="4016" spans="4:4">
      <c r="D4016" s="196"/>
    </row>
    <row r="4017" spans="4:4">
      <c r="D4017" s="196"/>
    </row>
    <row r="4018" spans="4:4">
      <c r="D4018" s="196"/>
    </row>
    <row r="4019" spans="4:4">
      <c r="D4019" s="196"/>
    </row>
    <row r="4020" spans="4:4">
      <c r="D4020" s="196"/>
    </row>
    <row r="4021" spans="4:4">
      <c r="D4021" s="196"/>
    </row>
    <row r="4022" spans="4:4">
      <c r="D4022" s="196"/>
    </row>
    <row r="4023" spans="4:4">
      <c r="D4023" s="196"/>
    </row>
    <row r="4024" spans="4:4">
      <c r="D4024" s="196"/>
    </row>
    <row r="4025" spans="4:4">
      <c r="D4025" s="196"/>
    </row>
    <row r="4026" spans="4:4">
      <c r="D4026" s="196"/>
    </row>
    <row r="4027" spans="4:4">
      <c r="D4027" s="196"/>
    </row>
    <row r="4028" spans="4:4">
      <c r="D4028" s="196"/>
    </row>
    <row r="4029" spans="4:4">
      <c r="D4029" s="196"/>
    </row>
    <row r="4030" spans="4:4">
      <c r="D4030" s="196"/>
    </row>
    <row r="4031" spans="4:4">
      <c r="D4031" s="196"/>
    </row>
    <row r="4032" spans="4:4">
      <c r="D4032" s="196"/>
    </row>
    <row r="4033" spans="4:4">
      <c r="D4033" s="196"/>
    </row>
    <row r="4034" spans="4:4">
      <c r="D4034" s="196"/>
    </row>
    <row r="4035" spans="4:4">
      <c r="D4035" s="196"/>
    </row>
    <row r="4036" spans="4:4">
      <c r="D4036" s="196"/>
    </row>
    <row r="4037" spans="4:4">
      <c r="D4037" s="196"/>
    </row>
    <row r="4038" spans="4:4">
      <c r="D4038" s="196"/>
    </row>
    <row r="4039" spans="4:4">
      <c r="D4039" s="196"/>
    </row>
    <row r="4040" spans="4:4">
      <c r="D4040" s="196"/>
    </row>
    <row r="4041" spans="4:4">
      <c r="D4041" s="196"/>
    </row>
    <row r="4042" spans="4:4">
      <c r="D4042" s="196"/>
    </row>
    <row r="4043" spans="4:4">
      <c r="D4043" s="196"/>
    </row>
    <row r="4044" spans="4:4">
      <c r="D4044" s="196"/>
    </row>
    <row r="4045" spans="4:4">
      <c r="D4045" s="196"/>
    </row>
    <row r="4046" spans="4:4">
      <c r="D4046" s="196"/>
    </row>
    <row r="4047" spans="4:4">
      <c r="D4047" s="196"/>
    </row>
    <row r="4048" spans="4:4">
      <c r="D4048" s="196"/>
    </row>
    <row r="4049" spans="4:4">
      <c r="D4049" s="196"/>
    </row>
    <row r="4050" spans="4:4">
      <c r="D4050" s="196"/>
    </row>
    <row r="4051" spans="4:4">
      <c r="D4051" s="196"/>
    </row>
    <row r="4052" spans="4:4">
      <c r="D4052" s="196"/>
    </row>
    <row r="4053" spans="4:4">
      <c r="D4053" s="196"/>
    </row>
    <row r="4054" spans="4:4">
      <c r="D4054" s="196"/>
    </row>
    <row r="4055" spans="4:4">
      <c r="D4055" s="196"/>
    </row>
    <row r="4056" spans="4:4">
      <c r="D4056" s="196"/>
    </row>
    <row r="4057" spans="4:4">
      <c r="D4057" s="196"/>
    </row>
    <row r="4058" spans="4:4">
      <c r="D4058" s="196"/>
    </row>
    <row r="4059" spans="4:4">
      <c r="D4059" s="196"/>
    </row>
    <row r="4060" spans="4:4">
      <c r="D4060" s="196"/>
    </row>
    <row r="4061" spans="4:4">
      <c r="D4061" s="196"/>
    </row>
    <row r="4062" spans="4:4">
      <c r="D4062" s="196"/>
    </row>
    <row r="4063" spans="4:4">
      <c r="D4063" s="196"/>
    </row>
    <row r="4064" spans="4:4">
      <c r="D4064" s="196"/>
    </row>
    <row r="4065" spans="4:4">
      <c r="D4065" s="196"/>
    </row>
    <row r="4066" spans="4:4">
      <c r="D4066" s="196"/>
    </row>
    <row r="4067" spans="4:4">
      <c r="D4067" s="196"/>
    </row>
    <row r="4068" spans="4:4">
      <c r="D4068" s="196"/>
    </row>
    <row r="4069" spans="4:4">
      <c r="D4069" s="196"/>
    </row>
    <row r="4070" spans="4:4">
      <c r="D4070" s="196"/>
    </row>
    <row r="4071" spans="4:4">
      <c r="D4071" s="196"/>
    </row>
    <row r="4072" spans="4:4">
      <c r="D4072" s="196"/>
    </row>
    <row r="4073" spans="4:4">
      <c r="D4073" s="196"/>
    </row>
    <row r="4074" spans="4:4">
      <c r="D4074" s="196"/>
    </row>
    <row r="4075" spans="4:4">
      <c r="D4075" s="196"/>
    </row>
    <row r="4076" spans="4:4">
      <c r="D4076" s="196"/>
    </row>
    <row r="4077" spans="4:4">
      <c r="D4077" s="196"/>
    </row>
    <row r="4078" spans="4:4">
      <c r="D4078" s="196"/>
    </row>
    <row r="4079" spans="4:4">
      <c r="D4079" s="196"/>
    </row>
    <row r="4080" spans="4:4">
      <c r="D4080" s="196"/>
    </row>
    <row r="4081" spans="4:4">
      <c r="D4081" s="196"/>
    </row>
    <row r="4082" spans="4:4">
      <c r="D4082" s="196"/>
    </row>
    <row r="4083" spans="4:4">
      <c r="D4083" s="196"/>
    </row>
    <row r="4084" spans="4:4">
      <c r="D4084" s="196"/>
    </row>
    <row r="4085" spans="4:4">
      <c r="D4085" s="196"/>
    </row>
    <row r="4086" spans="4:4">
      <c r="D4086" s="196"/>
    </row>
    <row r="4087" spans="4:4">
      <c r="D4087" s="196"/>
    </row>
    <row r="4088" spans="4:4">
      <c r="D4088" s="196"/>
    </row>
    <row r="4089" spans="4:4">
      <c r="D4089" s="196"/>
    </row>
    <row r="4090" spans="4:4">
      <c r="D4090" s="196"/>
    </row>
    <row r="4091" spans="4:4">
      <c r="D4091" s="196"/>
    </row>
    <row r="4092" spans="4:4">
      <c r="D4092" s="196"/>
    </row>
    <row r="4093" spans="4:4">
      <c r="D4093" s="196"/>
    </row>
    <row r="4094" spans="4:4">
      <c r="D4094" s="196"/>
    </row>
    <row r="4095" spans="4:4">
      <c r="D4095" s="196"/>
    </row>
    <row r="4096" spans="4:4">
      <c r="D4096" s="196"/>
    </row>
    <row r="4097" spans="4:4">
      <c r="D4097" s="196"/>
    </row>
    <row r="4098" spans="4:4">
      <c r="D4098" s="196"/>
    </row>
    <row r="4099" spans="4:4">
      <c r="D4099" s="196"/>
    </row>
    <row r="4100" spans="4:4">
      <c r="D4100" s="196"/>
    </row>
    <row r="4101" spans="4:4">
      <c r="D4101" s="196"/>
    </row>
    <row r="4102" spans="4:4">
      <c r="D4102" s="196"/>
    </row>
    <row r="4103" spans="4:4">
      <c r="D4103" s="196"/>
    </row>
    <row r="4104" spans="4:4">
      <c r="D4104" s="196"/>
    </row>
    <row r="4105" spans="4:4">
      <c r="D4105" s="196"/>
    </row>
    <row r="4106" spans="4:4">
      <c r="D4106" s="196"/>
    </row>
    <row r="4107" spans="4:4">
      <c r="D4107" s="196"/>
    </row>
    <row r="4108" spans="4:4">
      <c r="D4108" s="196"/>
    </row>
    <row r="4109" spans="4:4">
      <c r="D4109" s="196"/>
    </row>
    <row r="4110" spans="4:4">
      <c r="D4110" s="196"/>
    </row>
    <row r="4111" spans="4:4">
      <c r="D4111" s="196"/>
    </row>
    <row r="4112" spans="4:4">
      <c r="D4112" s="196"/>
    </row>
    <row r="4113" spans="4:4">
      <c r="D4113" s="196"/>
    </row>
    <row r="4114" spans="4:4">
      <c r="D4114" s="196"/>
    </row>
    <row r="4115" spans="4:4">
      <c r="D4115" s="196"/>
    </row>
    <row r="4116" spans="4:4">
      <c r="D4116" s="196"/>
    </row>
    <row r="4117" spans="4:4">
      <c r="D4117" s="196"/>
    </row>
    <row r="4118" spans="4:4">
      <c r="D4118" s="196"/>
    </row>
    <row r="4119" spans="4:4">
      <c r="D4119" s="196"/>
    </row>
    <row r="4120" spans="4:4">
      <c r="D4120" s="196"/>
    </row>
    <row r="4121" spans="4:4">
      <c r="D4121" s="196"/>
    </row>
    <row r="4122" spans="4:4">
      <c r="D4122" s="196"/>
    </row>
    <row r="4123" spans="4:4">
      <c r="D4123" s="196"/>
    </row>
    <row r="4124" spans="4:4">
      <c r="D4124" s="196"/>
    </row>
    <row r="4125" spans="4:4">
      <c r="D4125" s="196"/>
    </row>
    <row r="4126" spans="4:4">
      <c r="D4126" s="196"/>
    </row>
    <row r="4127" spans="4:4">
      <c r="D4127" s="196"/>
    </row>
    <row r="4128" spans="4:4">
      <c r="D4128" s="196"/>
    </row>
    <row r="4129" spans="4:4">
      <c r="D4129" s="196"/>
    </row>
    <row r="4130" spans="4:4">
      <c r="D4130" s="196"/>
    </row>
    <row r="4131" spans="4:4">
      <c r="D4131" s="196"/>
    </row>
    <row r="4132" spans="4:4">
      <c r="D4132" s="196"/>
    </row>
    <row r="4133" spans="4:4">
      <c r="D4133" s="196"/>
    </row>
    <row r="4134" spans="4:4">
      <c r="D4134" s="196"/>
    </row>
    <row r="4135" spans="4:4">
      <c r="D4135" s="196"/>
    </row>
    <row r="4136" spans="4:4">
      <c r="D4136" s="196"/>
    </row>
    <row r="4137" spans="4:4">
      <c r="D4137" s="196"/>
    </row>
    <row r="4138" spans="4:4">
      <c r="D4138" s="196"/>
    </row>
    <row r="4139" spans="4:4">
      <c r="D4139" s="196"/>
    </row>
    <row r="4140" spans="4:4">
      <c r="D4140" s="196"/>
    </row>
    <row r="4141" spans="4:4">
      <c r="D4141" s="196"/>
    </row>
    <row r="4142" spans="4:4">
      <c r="D4142" s="196"/>
    </row>
    <row r="4143" spans="4:4">
      <c r="D4143" s="196"/>
    </row>
    <row r="4144" spans="4:4">
      <c r="D4144" s="196"/>
    </row>
    <row r="4145" spans="4:4">
      <c r="D4145" s="196"/>
    </row>
    <row r="4146" spans="4:4">
      <c r="D4146" s="196"/>
    </row>
    <row r="4147" spans="4:4">
      <c r="D4147" s="196"/>
    </row>
    <row r="4148" spans="4:4">
      <c r="D4148" s="196"/>
    </row>
    <row r="4149" spans="4:4">
      <c r="D4149" s="196"/>
    </row>
    <row r="4150" spans="4:4">
      <c r="D4150" s="196"/>
    </row>
    <row r="4151" spans="4:4">
      <c r="D4151" s="196"/>
    </row>
    <row r="4152" spans="4:4">
      <c r="D4152" s="196"/>
    </row>
    <row r="4153" spans="4:4">
      <c r="D4153" s="196"/>
    </row>
    <row r="4154" spans="4:4">
      <c r="D4154" s="196"/>
    </row>
    <row r="4155" spans="4:4">
      <c r="D4155" s="196"/>
    </row>
    <row r="4156" spans="4:4">
      <c r="D4156" s="196"/>
    </row>
    <row r="4157" spans="4:4">
      <c r="D4157" s="196"/>
    </row>
    <row r="4158" spans="4:4">
      <c r="D4158" s="196"/>
    </row>
    <row r="4159" spans="4:4">
      <c r="D4159" s="196"/>
    </row>
    <row r="4160" spans="4:4">
      <c r="D4160" s="196"/>
    </row>
    <row r="4161" spans="4:4">
      <c r="D4161" s="196"/>
    </row>
    <row r="4162" spans="4:4">
      <c r="D4162" s="196"/>
    </row>
    <row r="4163" spans="4:4">
      <c r="D4163" s="196"/>
    </row>
    <row r="4164" spans="4:4">
      <c r="D4164" s="196"/>
    </row>
    <row r="4165" spans="4:4">
      <c r="D4165" s="196"/>
    </row>
    <row r="4166" spans="4:4">
      <c r="D4166" s="196"/>
    </row>
    <row r="4167" spans="4:4">
      <c r="D4167" s="196"/>
    </row>
    <row r="4168" spans="4:4">
      <c r="D4168" s="196"/>
    </row>
    <row r="4169" spans="4:4">
      <c r="D4169" s="196"/>
    </row>
    <row r="4170" spans="4:4">
      <c r="D4170" s="196"/>
    </row>
    <row r="4171" spans="4:4">
      <c r="D4171" s="196"/>
    </row>
    <row r="4172" spans="4:4">
      <c r="D4172" s="196"/>
    </row>
    <row r="4173" spans="4:4">
      <c r="D4173" s="196"/>
    </row>
    <row r="4174" spans="4:4">
      <c r="D4174" s="196"/>
    </row>
    <row r="4175" spans="4:4">
      <c r="D4175" s="196"/>
    </row>
    <row r="4176" spans="4:4">
      <c r="D4176" s="196"/>
    </row>
    <row r="4177" spans="4:4">
      <c r="D4177" s="196"/>
    </row>
    <row r="4178" spans="4:4">
      <c r="D4178" s="196"/>
    </row>
    <row r="4179" spans="4:4">
      <c r="D4179" s="196"/>
    </row>
    <row r="4180" spans="4:4">
      <c r="D4180" s="196"/>
    </row>
    <row r="4181" spans="4:4">
      <c r="D4181" s="196"/>
    </row>
    <row r="4182" spans="4:4">
      <c r="D4182" s="196"/>
    </row>
    <row r="4183" spans="4:4">
      <c r="D4183" s="196"/>
    </row>
    <row r="4184" spans="4:4">
      <c r="D4184" s="196"/>
    </row>
    <row r="4185" spans="4:4">
      <c r="D4185" s="196"/>
    </row>
    <row r="4186" spans="4:4">
      <c r="D4186" s="196"/>
    </row>
    <row r="4187" spans="4:4">
      <c r="D4187" s="196"/>
    </row>
    <row r="4188" spans="4:4">
      <c r="D4188" s="196"/>
    </row>
    <row r="4189" spans="4:4">
      <c r="D4189" s="196"/>
    </row>
    <row r="4190" spans="4:4">
      <c r="D4190" s="196"/>
    </row>
    <row r="4191" spans="4:4">
      <c r="D4191" s="196"/>
    </row>
    <row r="4192" spans="4:4">
      <c r="D4192" s="196"/>
    </row>
    <row r="4193" spans="4:4">
      <c r="D4193" s="196"/>
    </row>
    <row r="4194" spans="4:4">
      <c r="D4194" s="196"/>
    </row>
    <row r="4195" spans="4:4">
      <c r="D4195" s="196"/>
    </row>
    <row r="4196" spans="4:4">
      <c r="D4196" s="196"/>
    </row>
    <row r="4197" spans="4:4">
      <c r="D4197" s="196"/>
    </row>
    <row r="4198" spans="4:4">
      <c r="D4198" s="196"/>
    </row>
    <row r="4199" spans="4:4">
      <c r="D4199" s="196"/>
    </row>
    <row r="4200" spans="4:4">
      <c r="D4200" s="196"/>
    </row>
    <row r="4201" spans="4:4">
      <c r="D4201" s="196"/>
    </row>
    <row r="4202" spans="4:4">
      <c r="D4202" s="196"/>
    </row>
    <row r="4203" spans="4:4">
      <c r="D4203" s="196"/>
    </row>
    <row r="4204" spans="4:4">
      <c r="D4204" s="196"/>
    </row>
    <row r="4205" spans="4:4">
      <c r="D4205" s="196"/>
    </row>
    <row r="4206" spans="4:4">
      <c r="D4206" s="196"/>
    </row>
    <row r="4207" spans="4:4">
      <c r="D4207" s="196"/>
    </row>
    <row r="4208" spans="4:4">
      <c r="D4208" s="196"/>
    </row>
    <row r="4209" spans="4:4">
      <c r="D4209" s="196"/>
    </row>
    <row r="4210" spans="4:4">
      <c r="D4210" s="196"/>
    </row>
    <row r="4211" spans="4:4">
      <c r="D4211" s="196"/>
    </row>
    <row r="4212" spans="4:4">
      <c r="D4212" s="196"/>
    </row>
    <row r="4213" spans="4:4">
      <c r="D4213" s="196"/>
    </row>
    <row r="4214" spans="4:4">
      <c r="D4214" s="196"/>
    </row>
    <row r="4215" spans="4:4">
      <c r="D4215" s="196"/>
    </row>
    <row r="4216" spans="4:4">
      <c r="D4216" s="196"/>
    </row>
    <row r="4217" spans="4:4">
      <c r="D4217" s="196"/>
    </row>
    <row r="4218" spans="4:4">
      <c r="D4218" s="196"/>
    </row>
    <row r="4219" spans="4:4">
      <c r="D4219" s="196"/>
    </row>
    <row r="4220" spans="4:4">
      <c r="D4220" s="196"/>
    </row>
    <row r="4221" spans="4:4">
      <c r="D4221" s="196"/>
    </row>
    <row r="4222" spans="4:4">
      <c r="D4222" s="196"/>
    </row>
    <row r="4223" spans="4:4">
      <c r="D4223" s="196"/>
    </row>
    <row r="4224" spans="4:4">
      <c r="D4224" s="196"/>
    </row>
    <row r="4225" spans="4:4">
      <c r="D4225" s="196"/>
    </row>
    <row r="4226" spans="4:4">
      <c r="D4226" s="196"/>
    </row>
    <row r="4227" spans="4:4">
      <c r="D4227" s="196"/>
    </row>
    <row r="4228" spans="4:4">
      <c r="D4228" s="196"/>
    </row>
    <row r="4229" spans="4:4">
      <c r="D4229" s="196"/>
    </row>
    <row r="4230" spans="4:4">
      <c r="D4230" s="196"/>
    </row>
    <row r="4231" spans="4:4">
      <c r="D4231" s="196"/>
    </row>
    <row r="4232" spans="4:4">
      <c r="D4232" s="196"/>
    </row>
    <row r="4233" spans="4:4">
      <c r="D4233" s="196"/>
    </row>
    <row r="4234" spans="4:4">
      <c r="D4234" s="196"/>
    </row>
    <row r="4235" spans="4:4">
      <c r="D4235" s="196"/>
    </row>
    <row r="4236" spans="4:4">
      <c r="D4236" s="196"/>
    </row>
    <row r="4237" spans="4:4">
      <c r="D4237" s="196"/>
    </row>
    <row r="4238" spans="4:4">
      <c r="D4238" s="196"/>
    </row>
    <row r="4239" spans="4:4">
      <c r="D4239" s="196"/>
    </row>
    <row r="4240" spans="4:4">
      <c r="D4240" s="196"/>
    </row>
    <row r="4241" spans="4:4">
      <c r="D4241" s="196"/>
    </row>
    <row r="4242" spans="4:4">
      <c r="D4242" s="196"/>
    </row>
    <row r="4243" spans="4:4">
      <c r="D4243" s="196"/>
    </row>
    <row r="4244" spans="4:4">
      <c r="D4244" s="196"/>
    </row>
    <row r="4245" spans="4:4">
      <c r="D4245" s="196"/>
    </row>
    <row r="4246" spans="4:4">
      <c r="D4246" s="196"/>
    </row>
    <row r="4247" spans="4:4">
      <c r="D4247" s="196"/>
    </row>
    <row r="4248" spans="4:4">
      <c r="D4248" s="196"/>
    </row>
    <row r="4249" spans="4:4">
      <c r="D4249" s="196"/>
    </row>
    <row r="4250" spans="4:4">
      <c r="D4250" s="196"/>
    </row>
    <row r="4251" spans="4:4">
      <c r="D4251" s="196"/>
    </row>
    <row r="4252" spans="4:4">
      <c r="D4252" s="196"/>
    </row>
    <row r="4253" spans="4:4">
      <c r="D4253" s="196"/>
    </row>
    <row r="4254" spans="4:4">
      <c r="D4254" s="196"/>
    </row>
    <row r="4255" spans="4:4">
      <c r="D4255" s="196"/>
    </row>
    <row r="4256" spans="4:4">
      <c r="D4256" s="196"/>
    </row>
    <row r="4257" spans="4:4">
      <c r="D4257" s="196"/>
    </row>
    <row r="4258" spans="4:4">
      <c r="D4258" s="196"/>
    </row>
    <row r="4259" spans="4:4">
      <c r="D4259" s="196"/>
    </row>
    <row r="4260" spans="4:4">
      <c r="D4260" s="196"/>
    </row>
    <row r="4261" spans="4:4">
      <c r="D4261" s="196"/>
    </row>
    <row r="4262" spans="4:4">
      <c r="D4262" s="196"/>
    </row>
    <row r="4263" spans="4:4">
      <c r="D4263" s="196"/>
    </row>
    <row r="4264" spans="4:4">
      <c r="D4264" s="196"/>
    </row>
    <row r="4265" spans="4:4">
      <c r="D4265" s="196"/>
    </row>
    <row r="4266" spans="4:4">
      <c r="D4266" s="196"/>
    </row>
    <row r="4267" spans="4:4">
      <c r="D4267" s="196"/>
    </row>
    <row r="4268" spans="4:4">
      <c r="D4268" s="196"/>
    </row>
    <row r="4269" spans="4:4">
      <c r="D4269" s="196"/>
    </row>
    <row r="4270" spans="4:4">
      <c r="D4270" s="196"/>
    </row>
    <row r="4271" spans="4:4">
      <c r="D4271" s="196"/>
    </row>
    <row r="4272" spans="4:4">
      <c r="D4272" s="196"/>
    </row>
    <row r="4273" spans="4:4">
      <c r="D4273" s="196"/>
    </row>
    <row r="4274" spans="4:4">
      <c r="D4274" s="196"/>
    </row>
    <row r="4275" spans="4:4">
      <c r="D4275" s="196"/>
    </row>
    <row r="4276" spans="4:4">
      <c r="D4276" s="196"/>
    </row>
    <row r="4277" spans="4:4">
      <c r="D4277" s="196"/>
    </row>
    <row r="4278" spans="4:4">
      <c r="D4278" s="196"/>
    </row>
    <row r="4279" spans="4:4">
      <c r="D4279" s="196"/>
    </row>
    <row r="4280" spans="4:4">
      <c r="D4280" s="196"/>
    </row>
    <row r="4281" spans="4:4">
      <c r="D4281" s="196"/>
    </row>
    <row r="4282" spans="4:4">
      <c r="D4282" s="196"/>
    </row>
    <row r="4283" spans="4:4">
      <c r="D4283" s="196"/>
    </row>
    <row r="4284" spans="4:4">
      <c r="D4284" s="196"/>
    </row>
    <row r="4285" spans="4:4">
      <c r="D4285" s="196"/>
    </row>
    <row r="4286" spans="4:4">
      <c r="D4286" s="196"/>
    </row>
    <row r="4287" spans="4:4">
      <c r="D4287" s="196"/>
    </row>
    <row r="4288" spans="4:4">
      <c r="D4288" s="196"/>
    </row>
    <row r="4289" spans="4:4">
      <c r="D4289" s="196"/>
    </row>
    <row r="4290" spans="4:4">
      <c r="D4290" s="196"/>
    </row>
    <row r="4291" spans="4:4">
      <c r="D4291" s="196"/>
    </row>
    <row r="4292" spans="4:4">
      <c r="D4292" s="196"/>
    </row>
    <row r="4293" spans="4:4">
      <c r="D4293" s="196"/>
    </row>
    <row r="4294" spans="4:4">
      <c r="D4294" s="196"/>
    </row>
    <row r="4295" spans="4:4">
      <c r="D4295" s="196"/>
    </row>
    <row r="4296" spans="4:4">
      <c r="D4296" s="196"/>
    </row>
    <row r="4297" spans="4:4">
      <c r="D4297" s="196"/>
    </row>
    <row r="4298" spans="4:4">
      <c r="D4298" s="196"/>
    </row>
    <row r="4299" spans="4:4">
      <c r="D4299" s="196"/>
    </row>
    <row r="4300" spans="4:4">
      <c r="D4300" s="196"/>
    </row>
    <row r="4301" spans="4:4">
      <c r="D4301" s="196"/>
    </row>
    <row r="4302" spans="4:4">
      <c r="D4302" s="196"/>
    </row>
    <row r="4303" spans="4:4">
      <c r="D4303" s="196"/>
    </row>
    <row r="4304" spans="4:4">
      <c r="D4304" s="196"/>
    </row>
    <row r="4305" spans="4:4">
      <c r="D4305" s="196"/>
    </row>
    <row r="4306" spans="4:4">
      <c r="D4306" s="196"/>
    </row>
    <row r="4307" spans="4:4">
      <c r="D4307" s="196"/>
    </row>
    <row r="4308" spans="4:4">
      <c r="D4308" s="196"/>
    </row>
    <row r="4309" spans="4:4">
      <c r="D4309" s="196"/>
    </row>
    <row r="4310" spans="4:4">
      <c r="D4310" s="196"/>
    </row>
    <row r="4311" spans="4:4">
      <c r="D4311" s="196"/>
    </row>
    <row r="4312" spans="4:4">
      <c r="D4312" s="196"/>
    </row>
    <row r="4313" spans="4:4">
      <c r="D4313" s="196"/>
    </row>
    <row r="4314" spans="4:4">
      <c r="D4314" s="196"/>
    </row>
    <row r="4315" spans="4:4">
      <c r="D4315" s="196"/>
    </row>
    <row r="4316" spans="4:4">
      <c r="D4316" s="196"/>
    </row>
    <row r="4317" spans="4:4">
      <c r="D4317" s="196"/>
    </row>
    <row r="4318" spans="4:4">
      <c r="D4318" s="196"/>
    </row>
    <row r="4319" spans="4:4">
      <c r="D4319" s="196"/>
    </row>
    <row r="4320" spans="4:4">
      <c r="D4320" s="196"/>
    </row>
    <row r="4321" spans="4:4">
      <c r="D4321" s="196"/>
    </row>
    <row r="4322" spans="4:4">
      <c r="D4322" s="196"/>
    </row>
    <row r="4323" spans="4:4">
      <c r="D4323" s="196"/>
    </row>
    <row r="4324" spans="4:4">
      <c r="D4324" s="196"/>
    </row>
    <row r="4325" spans="4:4">
      <c r="D4325" s="196"/>
    </row>
    <row r="4326" spans="4:4">
      <c r="D4326" s="196"/>
    </row>
    <row r="4327" spans="4:4">
      <c r="D4327" s="196"/>
    </row>
    <row r="4328" spans="4:4">
      <c r="D4328" s="196"/>
    </row>
    <row r="4329" spans="4:4">
      <c r="D4329" s="196"/>
    </row>
    <row r="4330" spans="4:4">
      <c r="D4330" s="196"/>
    </row>
    <row r="4331" spans="4:4">
      <c r="D4331" s="196"/>
    </row>
    <row r="4332" spans="4:4">
      <c r="D4332" s="196"/>
    </row>
    <row r="4333" spans="4:4">
      <c r="D4333" s="196"/>
    </row>
    <row r="4334" spans="4:4">
      <c r="D4334" s="196"/>
    </row>
    <row r="4335" spans="4:4">
      <c r="D4335" s="196"/>
    </row>
    <row r="4336" spans="4:4">
      <c r="D4336" s="196"/>
    </row>
    <row r="4337" spans="4:4">
      <c r="D4337" s="196"/>
    </row>
    <row r="4338" spans="4:4">
      <c r="D4338" s="196"/>
    </row>
    <row r="4339" spans="4:4">
      <c r="D4339" s="196"/>
    </row>
    <row r="4340" spans="4:4">
      <c r="D4340" s="196"/>
    </row>
    <row r="4341" spans="4:4">
      <c r="D4341" s="196"/>
    </row>
    <row r="4342" spans="4:4">
      <c r="D4342" s="196"/>
    </row>
    <row r="4343" spans="4:4">
      <c r="D4343" s="196"/>
    </row>
    <row r="4344" spans="4:4">
      <c r="D4344" s="196"/>
    </row>
    <row r="4345" spans="4:4">
      <c r="D4345" s="196"/>
    </row>
    <row r="4346" spans="4:4">
      <c r="D4346" s="196"/>
    </row>
    <row r="4347" spans="4:4">
      <c r="D4347" s="196"/>
    </row>
    <row r="4348" spans="4:4">
      <c r="D4348" s="196"/>
    </row>
    <row r="4349" spans="4:4">
      <c r="D4349" s="196"/>
    </row>
    <row r="4350" spans="4:4">
      <c r="D4350" s="196"/>
    </row>
    <row r="4351" spans="4:4">
      <c r="D4351" s="196"/>
    </row>
    <row r="4352" spans="4:4">
      <c r="D4352" s="196"/>
    </row>
    <row r="4353" spans="4:4">
      <c r="D4353" s="196"/>
    </row>
    <row r="4354" spans="4:4">
      <c r="D4354" s="196"/>
    </row>
    <row r="4355" spans="4:4">
      <c r="D4355" s="196"/>
    </row>
    <row r="4356" spans="4:4">
      <c r="D4356" s="196"/>
    </row>
    <row r="4357" spans="4:4">
      <c r="D4357" s="196"/>
    </row>
    <row r="4358" spans="4:4">
      <c r="D4358" s="196"/>
    </row>
    <row r="4359" spans="4:4">
      <c r="D4359" s="196"/>
    </row>
    <row r="4360" spans="4:4">
      <c r="D4360" s="196"/>
    </row>
    <row r="4361" spans="4:4">
      <c r="D4361" s="196"/>
    </row>
    <row r="4362" spans="4:4">
      <c r="D4362" s="196"/>
    </row>
    <row r="4363" spans="4:4">
      <c r="D4363" s="196"/>
    </row>
    <row r="4364" spans="4:4">
      <c r="D4364" s="196"/>
    </row>
    <row r="4365" spans="4:4">
      <c r="D4365" s="196"/>
    </row>
    <row r="4366" spans="4:4">
      <c r="D4366" s="196"/>
    </row>
    <row r="4367" spans="4:4">
      <c r="D4367" s="196"/>
    </row>
    <row r="4368" spans="4:4">
      <c r="D4368" s="196"/>
    </row>
    <row r="4369" spans="4:4">
      <c r="D4369" s="196"/>
    </row>
    <row r="4370" spans="4:4">
      <c r="D4370" s="196"/>
    </row>
    <row r="4371" spans="4:4">
      <c r="D4371" s="196"/>
    </row>
    <row r="4372" spans="4:4">
      <c r="D4372" s="196"/>
    </row>
    <row r="4373" spans="4:4">
      <c r="D4373" s="196"/>
    </row>
    <row r="4374" spans="4:4">
      <c r="D4374" s="196"/>
    </row>
    <row r="4375" spans="4:4">
      <c r="D4375" s="196"/>
    </row>
    <row r="4376" spans="4:4">
      <c r="D4376" s="196"/>
    </row>
    <row r="4377" spans="4:4">
      <c r="D4377" s="196"/>
    </row>
    <row r="4378" spans="4:4">
      <c r="D4378" s="196"/>
    </row>
    <row r="4379" spans="4:4">
      <c r="D4379" s="196"/>
    </row>
    <row r="4380" spans="4:4">
      <c r="D4380" s="196"/>
    </row>
    <row r="4381" spans="4:4">
      <c r="D4381" s="196"/>
    </row>
    <row r="4382" spans="4:4">
      <c r="D4382" s="196"/>
    </row>
    <row r="4383" spans="4:4">
      <c r="D4383" s="196"/>
    </row>
    <row r="4384" spans="4:4">
      <c r="D4384" s="196"/>
    </row>
    <row r="4385" spans="4:4">
      <c r="D4385" s="196"/>
    </row>
    <row r="4386" spans="4:4">
      <c r="D4386" s="196"/>
    </row>
    <row r="4387" spans="4:4">
      <c r="D4387" s="196"/>
    </row>
    <row r="4388" spans="4:4">
      <c r="D4388" s="196"/>
    </row>
    <row r="4389" spans="4:4">
      <c r="D4389" s="196"/>
    </row>
    <row r="4390" spans="4:4">
      <c r="D4390" s="196"/>
    </row>
    <row r="4391" spans="4:4">
      <c r="D4391" s="196"/>
    </row>
    <row r="4392" spans="4:4">
      <c r="D4392" s="196"/>
    </row>
    <row r="4393" spans="4:4">
      <c r="D4393" s="196"/>
    </row>
    <row r="4394" spans="4:4">
      <c r="D4394" s="196"/>
    </row>
    <row r="4395" spans="4:4">
      <c r="D4395" s="196"/>
    </row>
    <row r="4396" spans="4:4">
      <c r="D4396" s="196"/>
    </row>
    <row r="4397" spans="4:4">
      <c r="D4397" s="196"/>
    </row>
    <row r="4398" spans="4:4">
      <c r="D4398" s="196"/>
    </row>
    <row r="4399" spans="4:4">
      <c r="D4399" s="196"/>
    </row>
    <row r="4400" spans="4:4">
      <c r="D4400" s="196"/>
    </row>
    <row r="4401" spans="4:4">
      <c r="D4401" s="196"/>
    </row>
    <row r="4402" spans="4:4">
      <c r="D4402" s="196"/>
    </row>
    <row r="4403" spans="4:4">
      <c r="D4403" s="196"/>
    </row>
    <row r="4404" spans="4:4">
      <c r="D4404" s="196"/>
    </row>
    <row r="4405" spans="4:4">
      <c r="D4405" s="196"/>
    </row>
    <row r="4406" spans="4:4">
      <c r="D4406" s="196"/>
    </row>
    <row r="4407" spans="4:4">
      <c r="D4407" s="196"/>
    </row>
    <row r="4408" spans="4:4">
      <c r="D4408" s="196"/>
    </row>
    <row r="4409" spans="4:4">
      <c r="D4409" s="196"/>
    </row>
    <row r="4410" spans="4:4">
      <c r="D4410" s="196"/>
    </row>
    <row r="4411" spans="4:4">
      <c r="D4411" s="196"/>
    </row>
    <row r="4412" spans="4:4">
      <c r="D4412" s="196"/>
    </row>
    <row r="4413" spans="4:4">
      <c r="D4413" s="196"/>
    </row>
    <row r="4414" spans="4:4">
      <c r="D4414" s="196"/>
    </row>
    <row r="4415" spans="4:4">
      <c r="D4415" s="196"/>
    </row>
    <row r="4416" spans="4:4">
      <c r="D4416" s="196"/>
    </row>
    <row r="4417" spans="4:4">
      <c r="D4417" s="196"/>
    </row>
    <row r="4418" spans="4:4">
      <c r="D4418" s="196"/>
    </row>
    <row r="4419" spans="4:4">
      <c r="D4419" s="196"/>
    </row>
    <row r="4420" spans="4:4">
      <c r="D4420" s="196"/>
    </row>
    <row r="4421" spans="4:4">
      <c r="D4421" s="196"/>
    </row>
    <row r="4422" spans="4:4">
      <c r="D4422" s="196"/>
    </row>
    <row r="4423" spans="4:4">
      <c r="D4423" s="196"/>
    </row>
    <row r="4424" spans="4:4">
      <c r="D4424" s="196"/>
    </row>
    <row r="4425" spans="4:4">
      <c r="D4425" s="196"/>
    </row>
    <row r="4426" spans="4:4">
      <c r="D4426" s="196"/>
    </row>
    <row r="4427" spans="4:4">
      <c r="D4427" s="196"/>
    </row>
    <row r="4428" spans="4:4">
      <c r="D4428" s="196"/>
    </row>
    <row r="4429" spans="4:4">
      <c r="D4429" s="196"/>
    </row>
    <row r="4430" spans="4:4">
      <c r="D4430" s="196"/>
    </row>
    <row r="4431" spans="4:4">
      <c r="D4431" s="196"/>
    </row>
    <row r="4432" spans="4:4">
      <c r="D4432" s="196"/>
    </row>
    <row r="4433" spans="4:4">
      <c r="D4433" s="196"/>
    </row>
    <row r="4434" spans="4:4">
      <c r="D4434" s="196"/>
    </row>
    <row r="4435" spans="4:4">
      <c r="D4435" s="196"/>
    </row>
    <row r="4436" spans="4:4">
      <c r="D4436" s="196"/>
    </row>
    <row r="4437" spans="4:4">
      <c r="D4437" s="196"/>
    </row>
    <row r="4438" spans="4:4">
      <c r="D4438" s="196"/>
    </row>
    <row r="4439" spans="4:4">
      <c r="D4439" s="196"/>
    </row>
    <row r="4440" spans="4:4">
      <c r="D4440" s="196"/>
    </row>
    <row r="4441" spans="4:4">
      <c r="D4441" s="196"/>
    </row>
    <row r="4442" spans="4:4">
      <c r="D4442" s="196"/>
    </row>
    <row r="4443" spans="4:4">
      <c r="D4443" s="196"/>
    </row>
    <row r="4444" spans="4:4">
      <c r="D4444" s="196"/>
    </row>
    <row r="4445" spans="4:4">
      <c r="D4445" s="196"/>
    </row>
    <row r="4446" spans="4:4">
      <c r="D4446" s="196"/>
    </row>
    <row r="4447" spans="4:4">
      <c r="D4447" s="196"/>
    </row>
    <row r="4448" spans="4:4">
      <c r="D4448" s="196"/>
    </row>
    <row r="4449" spans="4:4">
      <c r="D4449" s="196"/>
    </row>
    <row r="4450" spans="4:4">
      <c r="D4450" s="196"/>
    </row>
    <row r="4451" spans="4:4">
      <c r="D4451" s="196"/>
    </row>
    <row r="4452" spans="4:4">
      <c r="D4452" s="196"/>
    </row>
    <row r="4453" spans="4:4">
      <c r="D4453" s="196"/>
    </row>
    <row r="4454" spans="4:4">
      <c r="D4454" s="196"/>
    </row>
    <row r="4455" spans="4:4">
      <c r="D4455" s="196"/>
    </row>
    <row r="4456" spans="4:4">
      <c r="D4456" s="196"/>
    </row>
    <row r="4457" spans="4:4">
      <c r="D4457" s="196"/>
    </row>
    <row r="4458" spans="4:4">
      <c r="D4458" s="196"/>
    </row>
    <row r="4459" spans="4:4">
      <c r="D4459" s="196"/>
    </row>
    <row r="4460" spans="4:4">
      <c r="D4460" s="196"/>
    </row>
    <row r="4461" spans="4:4">
      <c r="D4461" s="196"/>
    </row>
    <row r="4462" spans="4:4">
      <c r="D4462" s="196"/>
    </row>
    <row r="4463" spans="4:4">
      <c r="D4463" s="196"/>
    </row>
    <row r="4464" spans="4:4">
      <c r="D4464" s="196"/>
    </row>
    <row r="4465" spans="4:4">
      <c r="D4465" s="196"/>
    </row>
    <row r="4466" spans="4:4">
      <c r="D4466" s="196"/>
    </row>
    <row r="4467" spans="4:4">
      <c r="D4467" s="196"/>
    </row>
    <row r="4468" spans="4:4">
      <c r="D4468" s="196"/>
    </row>
    <row r="4469" spans="4:4">
      <c r="D4469" s="196"/>
    </row>
    <row r="4470" spans="4:4">
      <c r="D4470" s="196"/>
    </row>
    <row r="4471" spans="4:4">
      <c r="D4471" s="196"/>
    </row>
    <row r="4472" spans="4:4">
      <c r="D4472" s="196"/>
    </row>
    <row r="4473" spans="4:4">
      <c r="D4473" s="196"/>
    </row>
    <row r="4474" spans="4:4">
      <c r="D4474" s="196"/>
    </row>
    <row r="4475" spans="4:4">
      <c r="D4475" s="196"/>
    </row>
    <row r="4476" spans="4:4">
      <c r="D4476" s="196"/>
    </row>
    <row r="4477" spans="4:4">
      <c r="D4477" s="196"/>
    </row>
    <row r="4478" spans="4:4">
      <c r="D4478" s="196"/>
    </row>
    <row r="4479" spans="4:4">
      <c r="D4479" s="196"/>
    </row>
    <row r="4480" spans="4:4">
      <c r="D4480" s="196"/>
    </row>
    <row r="4481" spans="4:4">
      <c r="D4481" s="196"/>
    </row>
    <row r="4482" spans="4:4">
      <c r="D4482" s="196"/>
    </row>
    <row r="4483" spans="4:4">
      <c r="D4483" s="196"/>
    </row>
    <row r="4484" spans="4:4">
      <c r="D4484" s="196"/>
    </row>
    <row r="4485" spans="4:4">
      <c r="D4485" s="196"/>
    </row>
    <row r="4486" spans="4:4">
      <c r="D4486" s="196"/>
    </row>
    <row r="4487" spans="4:4">
      <c r="D4487" s="196"/>
    </row>
    <row r="4488" spans="4:4">
      <c r="D4488" s="196"/>
    </row>
    <row r="4489" spans="4:4">
      <c r="D4489" s="196"/>
    </row>
    <row r="4490" spans="4:4">
      <c r="D4490" s="196"/>
    </row>
    <row r="4491" spans="4:4">
      <c r="D4491" s="196"/>
    </row>
    <row r="4492" spans="4:4">
      <c r="D4492" s="196"/>
    </row>
    <row r="4493" spans="4:4">
      <c r="D4493" s="196"/>
    </row>
    <row r="4494" spans="4:4">
      <c r="D4494" s="196"/>
    </row>
    <row r="4495" spans="4:4">
      <c r="D4495" s="196"/>
    </row>
    <row r="4496" spans="4:4">
      <c r="D4496" s="196"/>
    </row>
    <row r="4497" spans="4:4">
      <c r="D4497" s="196"/>
    </row>
    <row r="4498" spans="4:4">
      <c r="D4498" s="196"/>
    </row>
    <row r="4499" spans="4:4">
      <c r="D4499" s="196"/>
    </row>
    <row r="4500" spans="4:4">
      <c r="D4500" s="196"/>
    </row>
    <row r="4501" spans="4:4">
      <c r="D4501" s="196"/>
    </row>
    <row r="4502" spans="4:4">
      <c r="D4502" s="196"/>
    </row>
    <row r="4503" spans="4:4">
      <c r="D4503" s="196"/>
    </row>
    <row r="4504" spans="4:4">
      <c r="D4504" s="196"/>
    </row>
    <row r="4505" spans="4:4">
      <c r="D4505" s="196"/>
    </row>
    <row r="4506" spans="4:4">
      <c r="D4506" s="196"/>
    </row>
    <row r="4507" spans="4:4">
      <c r="D4507" s="196"/>
    </row>
    <row r="4508" spans="4:4">
      <c r="D4508" s="196"/>
    </row>
    <row r="4509" spans="4:4">
      <c r="D4509" s="196"/>
    </row>
    <row r="4510" spans="4:4">
      <c r="D4510" s="196"/>
    </row>
    <row r="4511" spans="4:4">
      <c r="D4511" s="196"/>
    </row>
    <row r="4512" spans="4:4">
      <c r="D4512" s="196"/>
    </row>
    <row r="4513" spans="4:4">
      <c r="D4513" s="196"/>
    </row>
    <row r="4514" spans="4:4">
      <c r="D4514" s="196"/>
    </row>
    <row r="4515" spans="4:4">
      <c r="D4515" s="196"/>
    </row>
    <row r="4516" spans="4:4">
      <c r="D4516" s="196"/>
    </row>
    <row r="4517" spans="4:4">
      <c r="D4517" s="196"/>
    </row>
    <row r="4518" spans="4:4">
      <c r="D4518" s="196"/>
    </row>
    <row r="4519" spans="4:4">
      <c r="D4519" s="196"/>
    </row>
    <row r="4520" spans="4:4">
      <c r="D4520" s="196"/>
    </row>
    <row r="4521" spans="4:4">
      <c r="D4521" s="196"/>
    </row>
    <row r="4522" spans="4:4">
      <c r="D4522" s="196"/>
    </row>
    <row r="4523" spans="4:4">
      <c r="D4523" s="196"/>
    </row>
    <row r="4524" spans="4:4">
      <c r="D4524" s="196"/>
    </row>
    <row r="4525" spans="4:4">
      <c r="D4525" s="196"/>
    </row>
    <row r="4526" spans="4:4">
      <c r="D4526" s="196"/>
    </row>
    <row r="4527" spans="4:4">
      <c r="D4527" s="196"/>
    </row>
    <row r="4528" spans="4:4">
      <c r="D4528" s="196"/>
    </row>
    <row r="4529" spans="4:4">
      <c r="D4529" s="196"/>
    </row>
    <row r="4530" spans="4:4">
      <c r="D4530" s="196"/>
    </row>
    <row r="4531" spans="4:4">
      <c r="D4531" s="196"/>
    </row>
    <row r="4532" spans="4:4">
      <c r="D4532" s="196"/>
    </row>
    <row r="4533" spans="4:4">
      <c r="D4533" s="196"/>
    </row>
    <row r="4534" spans="4:4">
      <c r="D4534" s="196"/>
    </row>
    <row r="4535" spans="4:4">
      <c r="D4535" s="196"/>
    </row>
    <row r="4536" spans="4:4">
      <c r="D4536" s="196"/>
    </row>
    <row r="4537" spans="4:4">
      <c r="D4537" s="196"/>
    </row>
    <row r="4538" spans="4:4">
      <c r="D4538" s="196"/>
    </row>
    <row r="4539" spans="4:4">
      <c r="D4539" s="196"/>
    </row>
    <row r="4540" spans="4:4">
      <c r="D4540" s="196"/>
    </row>
    <row r="4541" spans="4:4">
      <c r="D4541" s="196"/>
    </row>
    <row r="4542" spans="4:4">
      <c r="D4542" s="196"/>
    </row>
    <row r="4543" spans="4:4">
      <c r="D4543" s="196"/>
    </row>
    <row r="4544" spans="4:4">
      <c r="D4544" s="196"/>
    </row>
    <row r="4545" spans="4:4">
      <c r="D4545" s="196"/>
    </row>
    <row r="4546" spans="4:4">
      <c r="D4546" s="196"/>
    </row>
    <row r="4547" spans="4:4">
      <c r="D4547" s="196"/>
    </row>
    <row r="4548" spans="4:4">
      <c r="D4548" s="196"/>
    </row>
    <row r="4549" spans="4:4">
      <c r="D4549" s="196"/>
    </row>
    <row r="4550" spans="4:4">
      <c r="D4550" s="196"/>
    </row>
    <row r="4551" spans="4:4">
      <c r="D4551" s="196"/>
    </row>
    <row r="4552" spans="4:4">
      <c r="D4552" s="196"/>
    </row>
    <row r="4553" spans="4:4">
      <c r="D4553" s="196"/>
    </row>
    <row r="4554" spans="4:4">
      <c r="D4554" s="196"/>
    </row>
    <row r="4555" spans="4:4">
      <c r="D4555" s="196"/>
    </row>
    <row r="4556" spans="4:4">
      <c r="D4556" s="196"/>
    </row>
    <row r="4557" spans="4:4">
      <c r="D4557" s="196"/>
    </row>
    <row r="4558" spans="4:4">
      <c r="D4558" s="196"/>
    </row>
    <row r="4559" spans="4:4">
      <c r="D4559" s="196"/>
    </row>
    <row r="4560" spans="4:4">
      <c r="D4560" s="196"/>
    </row>
    <row r="4561" spans="4:4">
      <c r="D4561" s="196"/>
    </row>
    <row r="4562" spans="4:4">
      <c r="D4562" s="196"/>
    </row>
    <row r="4563" spans="4:4">
      <c r="D4563" s="196"/>
    </row>
    <row r="4564" spans="4:4">
      <c r="D4564" s="196"/>
    </row>
    <row r="4565" spans="4:4">
      <c r="D4565" s="196"/>
    </row>
    <row r="4566" spans="4:4">
      <c r="D4566" s="196"/>
    </row>
    <row r="4567" spans="4:4">
      <c r="D4567" s="196"/>
    </row>
    <row r="4568" spans="4:4">
      <c r="D4568" s="196"/>
    </row>
    <row r="4569" spans="4:4">
      <c r="D4569" s="196"/>
    </row>
    <row r="4570" spans="4:4">
      <c r="D4570" s="196"/>
    </row>
    <row r="4571" spans="4:4">
      <c r="D4571" s="196"/>
    </row>
    <row r="4572" spans="4:4">
      <c r="D4572" s="196"/>
    </row>
    <row r="4573" spans="4:4">
      <c r="D4573" s="196"/>
    </row>
    <row r="4574" spans="4:4">
      <c r="D4574" s="196"/>
    </row>
    <row r="4575" spans="4:4">
      <c r="D4575" s="196"/>
    </row>
    <row r="4576" spans="4:4">
      <c r="D4576" s="196"/>
    </row>
    <row r="4577" spans="4:4">
      <c r="D4577" s="196"/>
    </row>
    <row r="4578" spans="4:4">
      <c r="D4578" s="196"/>
    </row>
    <row r="4579" spans="4:4">
      <c r="D4579" s="196"/>
    </row>
    <row r="4580" spans="4:4">
      <c r="D4580" s="196"/>
    </row>
    <row r="4581" spans="4:4">
      <c r="D4581" s="196"/>
    </row>
    <row r="4582" spans="4:4">
      <c r="D4582" s="196"/>
    </row>
    <row r="4583" spans="4:4">
      <c r="D4583" s="196"/>
    </row>
    <row r="4584" spans="4:4">
      <c r="D4584" s="196"/>
    </row>
    <row r="4585" spans="4:4">
      <c r="D4585" s="196"/>
    </row>
    <row r="4586" spans="4:4">
      <c r="D4586" s="196"/>
    </row>
    <row r="4587" spans="4:4">
      <c r="D4587" s="196"/>
    </row>
    <row r="4588" spans="4:4">
      <c r="D4588" s="196"/>
    </row>
    <row r="4589" spans="4:4">
      <c r="D4589" s="196"/>
    </row>
    <row r="4590" spans="4:4">
      <c r="D4590" s="196"/>
    </row>
    <row r="4591" spans="4:4">
      <c r="D4591" s="196"/>
    </row>
    <row r="4592" spans="4:4">
      <c r="D4592" s="196"/>
    </row>
    <row r="4593" spans="4:4">
      <c r="D4593" s="196"/>
    </row>
    <row r="4594" spans="4:4">
      <c r="D4594" s="196"/>
    </row>
    <row r="4595" spans="4:4">
      <c r="D4595" s="196"/>
    </row>
    <row r="4596" spans="4:4">
      <c r="D4596" s="196"/>
    </row>
    <row r="4597" spans="4:4">
      <c r="D4597" s="196"/>
    </row>
    <row r="4598" spans="4:4">
      <c r="D4598" s="196"/>
    </row>
    <row r="4599" spans="4:4">
      <c r="D4599" s="196"/>
    </row>
    <row r="4600" spans="4:4">
      <c r="D4600" s="196"/>
    </row>
    <row r="4601" spans="4:4">
      <c r="D4601" s="196"/>
    </row>
    <row r="4602" spans="4:4">
      <c r="D4602" s="196"/>
    </row>
    <row r="4603" spans="4:4">
      <c r="D4603" s="196"/>
    </row>
    <row r="4604" spans="4:4">
      <c r="D4604" s="196"/>
    </row>
    <row r="4605" spans="4:4">
      <c r="D4605" s="196"/>
    </row>
    <row r="4606" spans="4:4">
      <c r="D4606" s="196"/>
    </row>
    <row r="4607" spans="4:4">
      <c r="D4607" s="196"/>
    </row>
    <row r="4608" spans="4:4">
      <c r="D4608" s="196"/>
    </row>
    <row r="4609" spans="4:4">
      <c r="D4609" s="196"/>
    </row>
    <row r="4610" spans="4:4">
      <c r="D4610" s="196"/>
    </row>
    <row r="4611" spans="4:4">
      <c r="D4611" s="196"/>
    </row>
    <row r="4612" spans="4:4">
      <c r="D4612" s="196"/>
    </row>
    <row r="4613" spans="4:4">
      <c r="D4613" s="196"/>
    </row>
    <row r="4614" spans="4:4">
      <c r="D4614" s="196"/>
    </row>
    <row r="4615" spans="4:4">
      <c r="D4615" s="196"/>
    </row>
    <row r="4616" spans="4:4">
      <c r="D4616" s="196"/>
    </row>
    <row r="4617" spans="4:4">
      <c r="D4617" s="196"/>
    </row>
    <row r="4618" spans="4:4">
      <c r="D4618" s="196"/>
    </row>
    <row r="4619" spans="4:4">
      <c r="D4619" s="196"/>
    </row>
    <row r="4620" spans="4:4">
      <c r="D4620" s="196"/>
    </row>
    <row r="4621" spans="4:4">
      <c r="D4621" s="196"/>
    </row>
    <row r="4622" spans="4:4">
      <c r="D4622" s="196"/>
    </row>
    <row r="4623" spans="4:4">
      <c r="D4623" s="196"/>
    </row>
    <row r="4624" spans="4:4">
      <c r="D4624" s="196"/>
    </row>
    <row r="4625" spans="4:4">
      <c r="D4625" s="196"/>
    </row>
    <row r="4626" spans="4:4">
      <c r="D4626" s="196"/>
    </row>
    <row r="4627" spans="4:4">
      <c r="D4627" s="196"/>
    </row>
    <row r="4628" spans="4:4">
      <c r="D4628" s="196"/>
    </row>
    <row r="4629" spans="4:4">
      <c r="D4629" s="196"/>
    </row>
    <row r="4630" spans="4:4">
      <c r="D4630" s="196"/>
    </row>
    <row r="4631" spans="4:4">
      <c r="D4631" s="196"/>
    </row>
    <row r="4632" spans="4:4">
      <c r="D4632" s="196"/>
    </row>
    <row r="4633" spans="4:4">
      <c r="D4633" s="196"/>
    </row>
    <row r="4634" spans="4:4">
      <c r="D4634" s="196"/>
    </row>
    <row r="4635" spans="4:4">
      <c r="D4635" s="196"/>
    </row>
    <row r="4636" spans="4:4">
      <c r="D4636" s="196"/>
    </row>
    <row r="4637" spans="4:4">
      <c r="D4637" s="196"/>
    </row>
    <row r="4638" spans="4:4">
      <c r="D4638" s="196"/>
    </row>
    <row r="4639" spans="4:4">
      <c r="D4639" s="196"/>
    </row>
    <row r="4640" spans="4:4">
      <c r="D4640" s="196"/>
    </row>
    <row r="4641" spans="4:4">
      <c r="D4641" s="196"/>
    </row>
    <row r="4642" spans="4:4">
      <c r="D4642" s="196"/>
    </row>
    <row r="4643" spans="4:4">
      <c r="D4643" s="196"/>
    </row>
    <row r="4644" spans="4:4">
      <c r="D4644" s="196"/>
    </row>
    <row r="4645" spans="4:4">
      <c r="D4645" s="196"/>
    </row>
    <row r="4646" spans="4:4">
      <c r="D4646" s="196"/>
    </row>
    <row r="4647" spans="4:4">
      <c r="D4647" s="196"/>
    </row>
    <row r="4648" spans="4:4">
      <c r="D4648" s="196"/>
    </row>
    <row r="4649" spans="4:4">
      <c r="D4649" s="196"/>
    </row>
    <row r="4650" spans="4:4">
      <c r="D4650" s="196"/>
    </row>
    <row r="4651" spans="4:4">
      <c r="D4651" s="196"/>
    </row>
    <row r="4652" spans="4:4">
      <c r="D4652" s="196"/>
    </row>
    <row r="4653" spans="4:4">
      <c r="D4653" s="196"/>
    </row>
    <row r="4654" spans="4:4">
      <c r="D4654" s="196"/>
    </row>
    <row r="4655" spans="4:4">
      <c r="D4655" s="196"/>
    </row>
    <row r="4656" spans="4:4">
      <c r="D4656" s="196"/>
    </row>
    <row r="4657" spans="4:4">
      <c r="D4657" s="196"/>
    </row>
    <row r="4658" spans="4:4">
      <c r="D4658" s="196"/>
    </row>
    <row r="4659" spans="4:4">
      <c r="D4659" s="196"/>
    </row>
    <row r="4660" spans="4:4">
      <c r="D4660" s="196"/>
    </row>
    <row r="4661" spans="4:4">
      <c r="D4661" s="196"/>
    </row>
    <row r="4662" spans="4:4">
      <c r="D4662" s="196"/>
    </row>
    <row r="4663" spans="4:4">
      <c r="D4663" s="196"/>
    </row>
    <row r="4664" spans="4:4">
      <c r="D4664" s="196"/>
    </row>
    <row r="4665" spans="4:4">
      <c r="D4665" s="196"/>
    </row>
    <row r="4666" spans="4:4">
      <c r="D4666" s="196"/>
    </row>
    <row r="4667" spans="4:4">
      <c r="D4667" s="196"/>
    </row>
    <row r="4668" spans="4:4">
      <c r="D4668" s="196"/>
    </row>
    <row r="4669" spans="4:4">
      <c r="D4669" s="196"/>
    </row>
    <row r="4670" spans="4:4">
      <c r="D4670" s="196"/>
    </row>
    <row r="4671" spans="4:4">
      <c r="D4671" s="196"/>
    </row>
    <row r="4672" spans="4:4">
      <c r="D4672" s="196"/>
    </row>
    <row r="4673" spans="4:4">
      <c r="D4673" s="196"/>
    </row>
    <row r="4674" spans="4:4">
      <c r="D4674" s="196"/>
    </row>
    <row r="4675" spans="4:4">
      <c r="D4675" s="196"/>
    </row>
    <row r="4676" spans="4:4">
      <c r="D4676" s="196"/>
    </row>
    <row r="4677" spans="4:4">
      <c r="D4677" s="196"/>
    </row>
    <row r="4678" spans="4:4">
      <c r="D4678" s="196"/>
    </row>
    <row r="4679" spans="4:4">
      <c r="D4679" s="196"/>
    </row>
    <row r="4680" spans="4:4">
      <c r="D4680" s="196"/>
    </row>
    <row r="4681" spans="4:4">
      <c r="D4681" s="196"/>
    </row>
    <row r="4682" spans="4:4">
      <c r="D4682" s="196"/>
    </row>
    <row r="4683" spans="4:4">
      <c r="D4683" s="196"/>
    </row>
    <row r="4684" spans="4:4">
      <c r="D4684" s="196"/>
    </row>
    <row r="4685" spans="4:4">
      <c r="D4685" s="196"/>
    </row>
    <row r="4686" spans="4:4">
      <c r="D4686" s="196"/>
    </row>
    <row r="4687" spans="4:4">
      <c r="D4687" s="196"/>
    </row>
    <row r="4688" spans="4:4">
      <c r="D4688" s="196"/>
    </row>
    <row r="4689" spans="4:4">
      <c r="D4689" s="196"/>
    </row>
    <row r="4690" spans="4:4">
      <c r="D4690" s="196"/>
    </row>
    <row r="4691" spans="4:4">
      <c r="D4691" s="196"/>
    </row>
    <row r="4692" spans="4:4">
      <c r="D4692" s="196"/>
    </row>
    <row r="4693" spans="4:4">
      <c r="D4693" s="196"/>
    </row>
    <row r="4694" spans="4:4">
      <c r="D4694" s="196"/>
    </row>
    <row r="4695" spans="4:4">
      <c r="D4695" s="196"/>
    </row>
    <row r="4696" spans="4:4">
      <c r="D4696" s="196"/>
    </row>
    <row r="4697" spans="4:4">
      <c r="D4697" s="196"/>
    </row>
    <row r="4698" spans="4:4">
      <c r="D4698" s="196"/>
    </row>
    <row r="4699" spans="4:4">
      <c r="D4699" s="196"/>
    </row>
    <row r="4700" spans="4:4">
      <c r="D4700" s="196"/>
    </row>
    <row r="4701" spans="4:4">
      <c r="D4701" s="196"/>
    </row>
    <row r="4702" spans="4:4">
      <c r="D4702" s="196"/>
    </row>
    <row r="4703" spans="4:4">
      <c r="D4703" s="196"/>
    </row>
    <row r="4704" spans="4:4">
      <c r="D4704" s="196"/>
    </row>
    <row r="4705" spans="4:4">
      <c r="D4705" s="196"/>
    </row>
    <row r="4706" spans="4:4">
      <c r="D4706" s="196"/>
    </row>
    <row r="4707" spans="4:4">
      <c r="D4707" s="196"/>
    </row>
    <row r="4708" spans="4:4">
      <c r="D4708" s="196"/>
    </row>
    <row r="4709" spans="4:4">
      <c r="D4709" s="196"/>
    </row>
    <row r="4710" spans="4:4">
      <c r="D4710" s="196"/>
    </row>
    <row r="4711" spans="4:4">
      <c r="D4711" s="196"/>
    </row>
    <row r="4712" spans="4:4">
      <c r="D4712" s="196"/>
    </row>
    <row r="4713" spans="4:4">
      <c r="D4713" s="196"/>
    </row>
    <row r="4714" spans="4:4">
      <c r="D4714" s="196"/>
    </row>
    <row r="4715" spans="4:4">
      <c r="D4715" s="196"/>
    </row>
    <row r="4716" spans="4:4">
      <c r="D4716" s="196"/>
    </row>
    <row r="4717" spans="4:4">
      <c r="D4717" s="196"/>
    </row>
    <row r="4718" spans="4:4">
      <c r="D4718" s="196"/>
    </row>
    <row r="4719" spans="4:4">
      <c r="D4719" s="196"/>
    </row>
    <row r="4720" spans="4:4">
      <c r="D4720" s="196"/>
    </row>
    <row r="4721" spans="4:4">
      <c r="D4721" s="196"/>
    </row>
    <row r="4722" spans="4:4">
      <c r="D4722" s="196"/>
    </row>
    <row r="4723" spans="4:4">
      <c r="D4723" s="196"/>
    </row>
    <row r="4724" spans="4:4">
      <c r="D4724" s="196"/>
    </row>
    <row r="4725" spans="4:4">
      <c r="D4725" s="196"/>
    </row>
    <row r="4726" spans="4:4">
      <c r="D4726" s="196"/>
    </row>
    <row r="4727" spans="4:4">
      <c r="D4727" s="196"/>
    </row>
    <row r="4728" spans="4:4">
      <c r="D4728" s="196"/>
    </row>
    <row r="4729" spans="4:4">
      <c r="D4729" s="196"/>
    </row>
    <row r="4730" spans="4:4">
      <c r="D4730" s="196"/>
    </row>
    <row r="4731" spans="4:4">
      <c r="D4731" s="196"/>
    </row>
    <row r="4732" spans="4:4">
      <c r="D4732" s="196"/>
    </row>
    <row r="4733" spans="4:4">
      <c r="D4733" s="196"/>
    </row>
    <row r="4734" spans="4:4">
      <c r="D4734" s="196"/>
    </row>
    <row r="4735" spans="4:4">
      <c r="D4735" s="196"/>
    </row>
    <row r="4736" spans="4:4">
      <c r="D4736" s="196"/>
    </row>
    <row r="4737" spans="4:4">
      <c r="D4737" s="196"/>
    </row>
    <row r="4738" spans="4:4">
      <c r="D4738" s="196"/>
    </row>
    <row r="4739" spans="4:4">
      <c r="D4739" s="196"/>
    </row>
    <row r="4740" spans="4:4">
      <c r="D4740" s="196"/>
    </row>
    <row r="4741" spans="4:4">
      <c r="D4741" s="196"/>
    </row>
    <row r="4742" spans="4:4">
      <c r="D4742" s="196"/>
    </row>
    <row r="4743" spans="4:4">
      <c r="D4743" s="196"/>
    </row>
    <row r="4744" spans="4:4">
      <c r="D4744" s="196"/>
    </row>
    <row r="4745" spans="4:4">
      <c r="D4745" s="196"/>
    </row>
    <row r="4746" spans="4:4">
      <c r="D4746" s="196"/>
    </row>
    <row r="4747" spans="4:4">
      <c r="D4747" s="196"/>
    </row>
    <row r="4748" spans="4:4">
      <c r="D4748" s="196"/>
    </row>
    <row r="4749" spans="4:4">
      <c r="D4749" s="196"/>
    </row>
    <row r="4750" spans="4:4">
      <c r="D4750" s="196"/>
    </row>
    <row r="4751" spans="4:4">
      <c r="D4751" s="196"/>
    </row>
    <row r="4752" spans="4:4">
      <c r="D4752" s="196"/>
    </row>
    <row r="4753" spans="4:4">
      <c r="D4753" s="196"/>
    </row>
    <row r="4754" spans="4:4">
      <c r="D4754" s="196"/>
    </row>
    <row r="4755" spans="4:4">
      <c r="D4755" s="196"/>
    </row>
    <row r="4756" spans="4:4">
      <c r="D4756" s="196"/>
    </row>
    <row r="4757" spans="4:4">
      <c r="D4757" s="196"/>
    </row>
    <row r="4758" spans="4:4">
      <c r="D4758" s="196"/>
    </row>
  </sheetData>
  <mergeCells count="7">
    <mergeCell ref="A59:K70"/>
    <mergeCell ref="A1:G1"/>
    <mergeCell ref="C2:K2"/>
    <mergeCell ref="C3:K3"/>
    <mergeCell ref="C4:K4"/>
    <mergeCell ref="A56:F56"/>
    <mergeCell ref="A58:C58"/>
  </mergeCells>
  <pageMargins left="0.7" right="0.7" top="0.78740157499999996" bottom="0.78740157499999996" header="0.3" footer="0.3"/>
  <pageSetup paperSize="9" scale="98" orientation="landscape" verticalDpi="0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Rekapitulace stavby</vt:lpstr>
      <vt:lpstr>SO-01 - Dětské hřiště</vt:lpstr>
      <vt:lpstr>IO-01 - Veřejné osvětlení</vt:lpstr>
      <vt:lpstr>IO-01</vt:lpstr>
      <vt:lpstr>IO-02 - Areálový rozvod NN</vt:lpstr>
      <vt:lpstr>IO-02</vt:lpstr>
      <vt:lpstr>'IO-01 - Veřejné osvětlení'!Názvy_tisku</vt:lpstr>
      <vt:lpstr>'IO-02 - Areálový rozvod NN'!Názvy_tisku</vt:lpstr>
      <vt:lpstr>'Rekapitulace stavby'!Názvy_tisku</vt:lpstr>
      <vt:lpstr>'SO-01 - Dětské hřiště'!Názvy_tisku</vt:lpstr>
      <vt:lpstr>'IO-01 - Veřejné osvětlení'!Oblast_tisku</vt:lpstr>
      <vt:lpstr>'IO-02 - Areálový rozvod NN'!Oblast_tisku</vt:lpstr>
      <vt:lpstr>'Rekapitulace stavby'!Oblast_tisku</vt:lpstr>
      <vt:lpstr>'SO-01 - Dětské hřiště'!Oblast_tisku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LAPTOP-LUF4KI7R\František</dc:creator>
  <cp:lastModifiedBy>František Pecka</cp:lastModifiedBy>
  <dcterms:created xsi:type="dcterms:W3CDTF">2024-06-14T05:04:45Z</dcterms:created>
  <dcterms:modified xsi:type="dcterms:W3CDTF">2024-06-14T05:13:52Z</dcterms:modified>
</cp:coreProperties>
</file>