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dle SO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<sst xmlns="http://schemas.openxmlformats.org/spreadsheetml/2006/main" count="333" uniqueCount="202">
  <si>
    <t>č,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</si>
  <si>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</si>
  <si>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</si>
  <si>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</si>
  <si>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</si>
  <si>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</si>
  <si>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</si>
  <si>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</si>
  <si>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Vodorovné přemístění přes 500 do 1000 m výkopku/sypaniny z horniny třídy těžitelnosti I skupiny 1 až 3</t>
  </si>
  <si>
    <t>Nakládání výkopku z hornin třídy těžitelnosti I skupiny I až 3 řes 100 m3</t>
  </si>
  <si>
    <t>Obsypáni potrubí strojně sypaninou bez prohozeni, uloženou do 3 m</t>
  </si>
  <si>
    <t>m3</t>
  </si>
  <si>
    <t>kamenivo drcené hrubé frakce 16/32</t>
  </si>
  <si>
    <t>Úprava pláně v hornině třídy těžitelnosti I skupiny 1 až 3 se zhutněním strohé</t>
  </si>
  <si>
    <t>Zřízeni opláštění žeber nebo trativodů geotextilii v rýze nebo zářezu sklonu řes 1:2 š do 2.5 m</t>
  </si>
  <si>
    <t>geotextNie netkaná separační, ochranná, filtrační, drenážní PES 2 /m2</t>
  </si>
  <si>
    <t>rn2</t>
  </si>
  <si>
    <t>Lože ro trativod z kameniva hrubého drceného</t>
  </si>
  <si>
    <t>Trativody z drenážních trubek plastových flexibilních D 160 mm bez lože</t>
  </si>
  <si>
    <t>m</t>
  </si>
  <si>
    <t>Osazování sloupků a vzpěr plotových ocelových v do 2 m se zabetonováním</t>
  </si>
  <si>
    <t>kus</t>
  </si>
  <si>
    <t>Osazení vrat nebo vrátek k oplocení na ocelové sloupky I řes4 d06 m2</t>
  </si>
  <si>
    <t>5534234 IR</t>
  </si>
  <si>
    <t>brána kovová dvoukřídlová 2000x6000mm</t>
  </si>
  <si>
    <t>Montáž oplocení ze strojového pletiva s napínacími dráty v řes  do  m</t>
  </si>
  <si>
    <t>m2</t>
  </si>
  <si>
    <t>56483111 1</t>
  </si>
  <si>
    <t>Montáž kanalizačního potrubí hladkého plnostěnného SN 10 z PVC-U DN 200</t>
  </si>
  <si>
    <t>Osazení vpusti uliční DN 450 z betonových dílců dno s v tokem</t>
  </si>
  <si>
    <t>vpust uliční DN 450 kaliště s odtokem 200mm 450,250x50mm</t>
  </si>
  <si>
    <t>Osazení vpusti uliční DN 450 z betonových dílců skruž horní 195 mm</t>
  </si>
  <si>
    <t>skruž betonová horní ro uliční v usť 450x195x50mm</t>
  </si>
  <si>
    <t>Osazení vpusti uliční DN 450 z betonových dílců skruž středová 570 mm</t>
  </si>
  <si>
    <t>skruž betonová středová pro uliční vpusť 450x570x50mm</t>
  </si>
  <si>
    <t>Osazení vpusti uliční DN 500 z betonových dilců Skruž horní ro čtvercovou vtokovou mříž</t>
  </si>
  <si>
    <t>vpusť uliční DN 500 betonová 500x190xô5mm čtvercový oklo</t>
  </si>
  <si>
    <t>Výměna (výšková úprava) poklopu kanalizačního evného s ošetřením odkladu hloubk řes 25 cm</t>
  </si>
  <si>
    <t>poklop šachtový litinový kruhový DN 600 bez ventilace tř D400 ro intenzivní rovoz</t>
  </si>
  <si>
    <t>Řezáni stávajícího živičného krytu hl přes 100 do 150</t>
  </si>
  <si>
    <t>Příplatek k přesunu hmot pro pozemní komunikace s k em z kamene živičn  betono 'm do 5000 m</t>
  </si>
  <si>
    <t>Příplatek k přesunu hmot pro pozemní komunikace s k em z kamene, živičn 'm, betonav'm ZKD 5000 m</t>
  </si>
  <si>
    <t>741122133R</t>
  </si>
  <si>
    <t>trubka elektroinstalační ohebné dvouplášťová koru ované chránička D 41/50mm, HDPE+LDPE</t>
  </si>
  <si>
    <t>Montáž pásku uzemňovacího průřezu do 120 mm2 v městské zástavbě v zemi</t>
  </si>
  <si>
    <t>k</t>
  </si>
  <si>
    <t xml:space="preserve">Přesun hmot tonážní pro silnoproud v objektech v do m </t>
  </si>
  <si>
    <t>t</t>
  </si>
  <si>
    <t>Příplatek k přesunu hmot tonážnímu pro silnoproud za zvětšen' řesun do 1000 m</t>
  </si>
  <si>
    <t>Příplatek k přesunu hrnot tonážnímu pro silnoproud za zvětšen' řesun ZKO 1000 m</t>
  </si>
  <si>
    <t>59261771 R</t>
  </si>
  <si>
    <t>Montáž svítidel LED se zapojením vodičů průmyslových nebo venkovních na v ložník nebo dřík</t>
  </si>
  <si>
    <t>34774000R</t>
  </si>
  <si>
    <t>Montáž výložníků osvětlení dvouramenných sloupových hmotnosti do 70 k</t>
  </si>
  <si>
    <t>výložník rovný dvojnásobný k osvětlovac/m stožárům uličním ložení 1000mm</t>
  </si>
  <si>
    <t>Čištění potrubí profukováním nebo proplachováním DN 400</t>
  </si>
  <si>
    <t>rn3</t>
  </si>
  <si>
    <t>46064131 IR</t>
  </si>
  <si>
    <t>468011 i 42</t>
  </si>
  <si>
    <t>Odstranění podkladu nebo krytu komunikace při elektromontážích ze živice tl řes 5 do 10 cm</t>
  </si>
  <si>
    <t>4699721 11</t>
  </si>
  <si>
    <t>Odvoz suti a vybouraných hmot při elektromontážích do I km</t>
  </si>
  <si>
    <t xml:space="preserve"> </t>
  </si>
  <si>
    <t>ks</t>
  </si>
  <si>
    <t>SO 02 Oplocení</t>
  </si>
  <si>
    <t>SO 04  VO + kamerový systém</t>
  </si>
  <si>
    <t>SO 03 Kanalizace dešťová + drenáže</t>
  </si>
  <si>
    <t>Část A - JIH</t>
  </si>
  <si>
    <t>kpl</t>
  </si>
  <si>
    <t>Odkopávky 10 - 30 cm - vyrovnání pláně</t>
  </si>
  <si>
    <t>Hloubeni rýh nezapažených š do 800 mm v hornině třídy těžitelnosti I sku in 1 a 2 Ob em do 50 m3 stro•ně 275*0,8*0,5</t>
  </si>
  <si>
    <t>Drcení betonů ze skládky na frakci 0 -63 - odvoz do 1000 m</t>
  </si>
  <si>
    <t>Podklad ze štěrkodrtě ŠD doplnění ploch po VO a kanalizaci loch</t>
  </si>
  <si>
    <t xml:space="preserve">Vymezení parkovacích koridorů sloupky </t>
  </si>
  <si>
    <t>BOD PARKOVACÍ PRO GUTTAGARDEN STRONG - vymezení parkovacích míst</t>
  </si>
  <si>
    <t xml:space="preserve">VDZ na stávající asfaltové ploše JIH </t>
  </si>
  <si>
    <t>Podklad ze štěrkodrtě SD -  plocha parkoviště JIH - spodní kční vrstva 200 mm  - materiály z mezideponie třídění a drcení - spodní vrstva</t>
  </si>
  <si>
    <t>Asfaltový recyklát 50 - 100 mm - vrchní vrstva - z mezideponie do 2000 m</t>
  </si>
  <si>
    <t>Výřez a montáž tvarovek odbočných na potrubí z kanalizačních trub z PVC DN 200 - napojení na stávající  řad</t>
  </si>
  <si>
    <t>Část B - SEVER</t>
  </si>
  <si>
    <t>Odkopávky 10 - 30 cm - vyrovnání pláně - části okolo stávající plochy - 25 x6 + 38x4 do 40 cm</t>
  </si>
  <si>
    <t xml:space="preserve"> Úprava pláně v hornině třídy těžitelnosti I skupiny 1 až 3 se zhutněním strohé</t>
  </si>
  <si>
    <t>Vytyčení , převzetí záměru, návrh ploch pro parkování - koridory - dělení parkování</t>
  </si>
  <si>
    <t>1.</t>
  </si>
  <si>
    <t>2.</t>
  </si>
  <si>
    <t>3.</t>
  </si>
  <si>
    <t>4.</t>
  </si>
  <si>
    <t>5.</t>
  </si>
  <si>
    <t>6.</t>
  </si>
  <si>
    <t>Úprava, separace stávajících skládek - vytřídění, odvoz do 1000m -suť, štěrk, dlažba…)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</si>
  <si>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</si>
  <si>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</si>
  <si>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</si>
  <si>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</si>
  <si>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</si>
  <si>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</si>
  <si>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</si>
  <si>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</si>
  <si>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</si>
  <si>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</si>
  <si>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</si>
  <si>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</si>
  <si>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</si>
  <si>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</si>
  <si>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</si>
  <si>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</si>
  <si>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</si>
  <si>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</si>
  <si>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SO 01 Plochy, komunikace</t>
  </si>
  <si>
    <t>25.</t>
  </si>
  <si>
    <t>26.</t>
  </si>
  <si>
    <t>27.</t>
  </si>
  <si>
    <t>28.</t>
  </si>
  <si>
    <t>29.</t>
  </si>
  <si>
    <t>30.</t>
  </si>
  <si>
    <t>31.</t>
  </si>
  <si>
    <t>32.</t>
  </si>
  <si>
    <t>trubka kanalizační PVC-U plnosténná jednovrstvá DN 200 SN 10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</si>
  <si>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</si>
  <si>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</si>
  <si>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</si>
  <si>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</si>
  <si>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</si>
  <si>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</si>
  <si>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</si>
  <si>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</si>
  <si>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</si>
  <si>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</si>
  <si>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</si>
  <si>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</si>
  <si>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</si>
  <si>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</si>
  <si>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</si>
  <si>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</si>
  <si>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</si>
  <si>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</si>
  <si>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</si>
  <si>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</si>
  <si>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</si>
  <si>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Montáž kabel Cu plný kulatý žila 4x10 mm2 do chráničky na ř. CYKY 137+110 +70+110</t>
  </si>
  <si>
    <t>54.</t>
  </si>
  <si>
    <t>Vytyčení stavby, upřesnění řešení</t>
  </si>
  <si>
    <t>Hloubení nezapažených jam při elektromontážích strojně v hornině tr I sku in 3 - výkopy pro pouzdra VO</t>
  </si>
  <si>
    <t>Hloubení kabelových nezapažených rýh strojně š 35 cm hl 60 cm v hornině tr I sku in 3 - kabelová rýha pro VO, kamery, terminály</t>
  </si>
  <si>
    <t>Betonový  základ pro stožár 1,2x0,6x0,6</t>
  </si>
  <si>
    <t>Zásyp kabelových rýh strojně se zhutněním š 35 cm hl 60 cm z hornin třl sku in 3kabelová rýha pro VO, kamery, brány</t>
  </si>
  <si>
    <t>výstražná fólie ro k í kabelů šířk řes 20 do 25 cm</t>
  </si>
  <si>
    <t>kabel instalačnijádro Cu plné izolace PVC plášť PVC cyky 4x10</t>
  </si>
  <si>
    <t>Kybel závěsný CykyZ 4x10 ( propojení lamp VO č. 7 - 11. D+M</t>
  </si>
  <si>
    <t>pás zemnici 20x3mm FeZn</t>
  </si>
  <si>
    <t>svitidlo VO LED Schreder</t>
  </si>
  <si>
    <t>stožár VO včetně stožárové výstroje  10 m D+m</t>
  </si>
  <si>
    <t>Kabelový rozvod stožárů Cyky 4x2,5</t>
  </si>
  <si>
    <t>kamera venkovní /P bullet MZVF - gmm maximální rozlišeni záznamu 4MP WDR 130dB bílé světlo 60m VGA /P67</t>
  </si>
  <si>
    <t>Přípojka elektro pro kamery a vjezdové termínály - podružná - hl. budova</t>
  </si>
  <si>
    <t>Propojení kamer - napájení + signál, zemní trasa</t>
  </si>
  <si>
    <t>Propojení kamer - napájení + signál, závěsná trasa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</si>
  <si>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</si>
  <si>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</si>
  <si>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</si>
  <si>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</si>
  <si>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</si>
  <si>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</si>
  <si>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</si>
  <si>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</si>
  <si>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</si>
  <si>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</si>
  <si>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</si>
  <si>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</si>
  <si>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</si>
  <si>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</si>
  <si>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</si>
  <si>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</si>
  <si>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</si>
  <si>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</si>
  <si>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</si>
  <si>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</si>
  <si>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</si>
  <si>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</si>
  <si>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</si>
  <si>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</si>
  <si>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</si>
  <si>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</si>
  <si>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</si>
  <si>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</si>
  <si>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Rekapitulace</t>
  </si>
  <si>
    <t>Celkem bez DPH</t>
  </si>
  <si>
    <t>DPH 21 %</t>
  </si>
  <si>
    <t>Celkem včetně DPH</t>
  </si>
  <si>
    <t xml:space="preserve">Obruba silniční do bet. Lože </t>
  </si>
  <si>
    <t>83.</t>
  </si>
  <si>
    <t>84.</t>
  </si>
  <si>
    <t>pletivo drátěné se čtvercovými oky zapletené PZ 5x5x2x2000mm + drát vodící, ostnatý</t>
  </si>
  <si>
    <t>mb</t>
  </si>
  <si>
    <t>KPL</t>
  </si>
  <si>
    <t>R</t>
  </si>
  <si>
    <t>Stavba :  Parkování  Táborská kasárna 2024</t>
  </si>
  <si>
    <t>RDS, DSP, Geo, Revize, kompletace</t>
  </si>
  <si>
    <t>sloupek plotový průběžný PZ a komexitový 2800/48x 2,5mm</t>
  </si>
  <si>
    <t>vzpěra plotová 33x2,5mm včetně krytky s uchem 2000mm</t>
  </si>
  <si>
    <t>SO 04  VO + kamerový systém - koordinace s MP</t>
  </si>
  <si>
    <t>Montáž venkovních  kamer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</si>
</sst>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64" fontId="9" fillId="0" borderId="0" xfId="0" applyNumberFormat="1" applyFont="1"/>
    <xf numFmtId="0" fontId="3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3" fontId="12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 applyAlignment="1">
      <alignment horizontal="center"/>
    </xf>
    <xf numFmtId="164" fontId="11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66675</xdr:colOff>
      <xdr:row>58</xdr:row>
      <xdr:rowOff>0</xdr:rowOff>
    </xdr:to>
    <xdr:pic>
      <xdr:nvPicPr>
        <xdr:cNvPr id="14" name="Picture 1264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3639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workbookViewId="0" topLeftCell="A95">
      <selection activeCell="D105" sqref="D105"/>
    </sheetView>
  </sheetViews>
  <sheetFormatPr defaultColWidth="9.140625" defaultRowHeight="15"/>
  <cols>
    <col min="1" max="1" width="9.28125" style="2" bestFit="1" customWidth="1"/>
    <col min="2" max="2" width="9.57421875" style="2" bestFit="1" customWidth="1"/>
    <col min="3" max="3" width="11.140625" style="2" bestFit="1" customWidth="1"/>
    <col min="4" max="4" width="44.140625" style="15" customWidth="1"/>
    <col min="5" max="5" width="9.140625" style="2" customWidth="1"/>
    <col min="6" max="6" width="9.57421875" style="2" bestFit="1" customWidth="1"/>
    <col min="7" max="7" width="13.421875" style="4" customWidth="1"/>
    <col min="8" max="8" width="22.140625" style="5" customWidth="1"/>
  </cols>
  <sheetData>
    <row r="1" ht="20.25">
      <c r="D1" s="3" t="s">
        <v>196</v>
      </c>
    </row>
    <row r="3" ht="15">
      <c r="D3" s="6" t="s">
        <v>185</v>
      </c>
    </row>
    <row r="4" spans="1:8" ht="15.75">
      <c r="A4" s="7"/>
      <c r="D4" s="8" t="s">
        <v>108</v>
      </c>
      <c r="E4" s="9"/>
      <c r="F4" s="9"/>
      <c r="G4" s="10"/>
      <c r="H4" s="11">
        <f>SUM(H28+H42)</f>
        <v>0</v>
      </c>
    </row>
    <row r="5" spans="1:8" ht="15.75">
      <c r="A5" s="7"/>
      <c r="B5" s="2" t="s">
        <v>62</v>
      </c>
      <c r="D5" s="8" t="s">
        <v>64</v>
      </c>
      <c r="E5" s="9"/>
      <c r="F5" s="9"/>
      <c r="G5" s="10"/>
      <c r="H5" s="12">
        <f>SUM(H52)</f>
        <v>0</v>
      </c>
    </row>
    <row r="6" spans="1:8" ht="15.75">
      <c r="A6" s="7"/>
      <c r="D6" s="8" t="s">
        <v>66</v>
      </c>
      <c r="E6" s="9"/>
      <c r="F6" s="9"/>
      <c r="G6" s="10"/>
      <c r="H6" s="11">
        <f>SUM(H78)</f>
        <v>0</v>
      </c>
    </row>
    <row r="7" spans="1:8" ht="15.75">
      <c r="A7" s="7"/>
      <c r="D7" s="8" t="s">
        <v>65</v>
      </c>
      <c r="E7" s="9"/>
      <c r="F7" s="9"/>
      <c r="G7" s="10"/>
      <c r="H7" s="11">
        <f>SUM(H110)</f>
        <v>0</v>
      </c>
    </row>
    <row r="8" spans="1:8" ht="18">
      <c r="A8" s="7"/>
      <c r="D8" s="13" t="s">
        <v>186</v>
      </c>
      <c r="H8" s="14">
        <f>SUM(H4:H7)</f>
        <v>0</v>
      </c>
    </row>
    <row r="9" spans="1:8" ht="18">
      <c r="A9" s="7"/>
      <c r="D9" s="13" t="s">
        <v>187</v>
      </c>
      <c r="H9" s="14">
        <f>SUM(H8*0.21)</f>
        <v>0</v>
      </c>
    </row>
    <row r="10" spans="1:8" ht="18">
      <c r="A10" s="7"/>
      <c r="D10" s="13" t="s">
        <v>188</v>
      </c>
      <c r="H10" s="14">
        <f>SUM(H8:H9)</f>
        <v>0</v>
      </c>
    </row>
    <row r="11" ht="15">
      <c r="A11" s="7"/>
    </row>
    <row r="12" spans="1:8" s="1" customFormat="1" ht="13.5" thickBot="1">
      <c r="A12" s="16"/>
      <c r="B12" s="16"/>
      <c r="C12" s="16"/>
      <c r="D12" s="17" t="s">
        <v>108</v>
      </c>
      <c r="E12" s="16"/>
      <c r="F12" s="16"/>
      <c r="G12" s="18"/>
      <c r="H12" s="19"/>
    </row>
    <row r="13" spans="1:8" s="1" customFormat="1" ht="26.25" thickBot="1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2" t="s">
        <v>6</v>
      </c>
      <c r="H13" s="22" t="s">
        <v>7</v>
      </c>
    </row>
    <row r="14" spans="1:8" s="1" customFormat="1" ht="12.75">
      <c r="A14" s="23"/>
      <c r="B14" s="23"/>
      <c r="C14" s="23"/>
      <c r="D14" s="24" t="s">
        <v>67</v>
      </c>
      <c r="E14" s="23"/>
      <c r="F14" s="23"/>
      <c r="G14" s="25"/>
      <c r="H14" s="25"/>
    </row>
    <row r="15" spans="1:8" s="1" customFormat="1" ht="25.5">
      <c r="A15" s="26" t="s">
        <v>83</v>
      </c>
      <c r="B15" s="26"/>
      <c r="C15" s="26" t="s">
        <v>195</v>
      </c>
      <c r="D15" s="26" t="s">
        <v>82</v>
      </c>
      <c r="E15" s="26" t="s">
        <v>68</v>
      </c>
      <c r="F15" s="26">
        <v>1</v>
      </c>
      <c r="G15" s="27"/>
      <c r="H15" s="28">
        <f>SUM(F15*G15)</f>
        <v>0</v>
      </c>
    </row>
    <row r="16" spans="1:8" s="1" customFormat="1" ht="12.75">
      <c r="A16" s="26" t="s">
        <v>84</v>
      </c>
      <c r="B16" s="26"/>
      <c r="C16" s="26" t="s">
        <v>195</v>
      </c>
      <c r="D16" s="26" t="s">
        <v>69</v>
      </c>
      <c r="E16" s="26" t="s">
        <v>11</v>
      </c>
      <c r="F16" s="26">
        <v>869</v>
      </c>
      <c r="G16" s="27"/>
      <c r="H16" s="28">
        <f aca="true" t="shared" si="0" ref="H16:H20">SUM(F16*G16)</f>
        <v>0</v>
      </c>
    </row>
    <row r="17" spans="1:8" s="1" customFormat="1" ht="25.5">
      <c r="A17" s="26" t="s">
        <v>85</v>
      </c>
      <c r="B17" s="26">
        <v>1</v>
      </c>
      <c r="C17" s="26">
        <v>181951112</v>
      </c>
      <c r="D17" s="29" t="s">
        <v>13</v>
      </c>
      <c r="E17" s="26" t="s">
        <v>26</v>
      </c>
      <c r="F17" s="30">
        <v>5794</v>
      </c>
      <c r="G17" s="27"/>
      <c r="H17" s="28">
        <f t="shared" si="0"/>
        <v>0</v>
      </c>
    </row>
    <row r="18" spans="1:8" s="1" customFormat="1" ht="25.5">
      <c r="A18" s="26" t="s">
        <v>86</v>
      </c>
      <c r="B18" s="26"/>
      <c r="C18" s="26" t="s">
        <v>195</v>
      </c>
      <c r="D18" s="29" t="s">
        <v>89</v>
      </c>
      <c r="E18" s="26" t="s">
        <v>11</v>
      </c>
      <c r="F18" s="30">
        <v>380</v>
      </c>
      <c r="G18" s="27"/>
      <c r="H18" s="28">
        <f t="shared" si="0"/>
        <v>0</v>
      </c>
    </row>
    <row r="19" spans="1:8" s="1" customFormat="1" ht="25.5">
      <c r="A19" s="26" t="s">
        <v>87</v>
      </c>
      <c r="B19" s="26"/>
      <c r="C19" s="26" t="s">
        <v>195</v>
      </c>
      <c r="D19" s="29" t="s">
        <v>71</v>
      </c>
      <c r="E19" s="26" t="s">
        <v>11</v>
      </c>
      <c r="F19" s="30">
        <v>480</v>
      </c>
      <c r="G19" s="27"/>
      <c r="H19" s="28">
        <f t="shared" si="0"/>
        <v>0</v>
      </c>
    </row>
    <row r="20" spans="1:8" s="1" customFormat="1" ht="36" customHeight="1">
      <c r="A20" s="26" t="s">
        <v>88</v>
      </c>
      <c r="B20" s="26">
        <v>221</v>
      </c>
      <c r="C20" s="26">
        <v>564811012</v>
      </c>
      <c r="D20" s="29" t="s">
        <v>72</v>
      </c>
      <c r="E20" s="26" t="s">
        <v>26</v>
      </c>
      <c r="F20" s="30">
        <v>350</v>
      </c>
      <c r="G20" s="27"/>
      <c r="H20" s="28">
        <f t="shared" si="0"/>
        <v>0</v>
      </c>
    </row>
    <row r="21" spans="1:8" s="1" customFormat="1" ht="38.25">
      <c r="A21" s="26" t="s">
        <v>90</v>
      </c>
      <c r="B21" s="26">
        <v>221</v>
      </c>
      <c r="C21" s="26" t="s">
        <v>27</v>
      </c>
      <c r="D21" s="31" t="s">
        <v>76</v>
      </c>
      <c r="E21" s="26" t="s">
        <v>16</v>
      </c>
      <c r="F21" s="30">
        <v>5794</v>
      </c>
      <c r="G21" s="27"/>
      <c r="H21" s="28">
        <f aca="true" t="shared" si="1" ref="H21:H25">SUM(F21*G21)</f>
        <v>0</v>
      </c>
    </row>
    <row r="22" spans="1:8" s="1" customFormat="1" ht="25.5">
      <c r="A22" s="26" t="s">
        <v>91</v>
      </c>
      <c r="B22" s="26"/>
      <c r="C22" s="26" t="s">
        <v>195</v>
      </c>
      <c r="D22" s="31" t="s">
        <v>77</v>
      </c>
      <c r="E22" s="26" t="s">
        <v>26</v>
      </c>
      <c r="F22" s="30">
        <v>5794</v>
      </c>
      <c r="G22" s="27"/>
      <c r="H22" s="28">
        <f t="shared" si="1"/>
        <v>0</v>
      </c>
    </row>
    <row r="23" spans="1:8" s="1" customFormat="1" ht="12.75">
      <c r="A23" s="26" t="s">
        <v>92</v>
      </c>
      <c r="B23" s="26"/>
      <c r="C23" s="26" t="s">
        <v>195</v>
      </c>
      <c r="D23" s="31" t="s">
        <v>73</v>
      </c>
      <c r="E23" s="26" t="s">
        <v>63</v>
      </c>
      <c r="F23" s="30">
        <v>40</v>
      </c>
      <c r="G23" s="27"/>
      <c r="H23" s="28">
        <f t="shared" si="1"/>
        <v>0</v>
      </c>
    </row>
    <row r="24" spans="1:8" s="1" customFormat="1" ht="25.5">
      <c r="A24" s="26" t="s">
        <v>93</v>
      </c>
      <c r="B24" s="26"/>
      <c r="C24" s="26" t="s">
        <v>195</v>
      </c>
      <c r="D24" s="31" t="s">
        <v>74</v>
      </c>
      <c r="E24" s="26" t="s">
        <v>63</v>
      </c>
      <c r="F24" s="30">
        <v>250</v>
      </c>
      <c r="G24" s="27"/>
      <c r="H24" s="28">
        <f t="shared" si="1"/>
        <v>0</v>
      </c>
    </row>
    <row r="25" spans="1:8" s="1" customFormat="1" ht="12.75">
      <c r="A25" s="26" t="s">
        <v>94</v>
      </c>
      <c r="B25" s="26"/>
      <c r="C25" s="26" t="s">
        <v>195</v>
      </c>
      <c r="D25" s="31" t="s">
        <v>75</v>
      </c>
      <c r="E25" s="26" t="s">
        <v>19</v>
      </c>
      <c r="F25" s="30">
        <v>250</v>
      </c>
      <c r="G25" s="27"/>
      <c r="H25" s="28">
        <f t="shared" si="1"/>
        <v>0</v>
      </c>
    </row>
    <row r="26" spans="1:8" s="1" customFormat="1" ht="25.5">
      <c r="A26" s="26" t="s">
        <v>95</v>
      </c>
      <c r="B26" s="26">
        <v>221</v>
      </c>
      <c r="C26" s="26">
        <v>998225194</v>
      </c>
      <c r="D26" s="29" t="s">
        <v>40</v>
      </c>
      <c r="E26" s="26" t="s">
        <v>47</v>
      </c>
      <c r="F26" s="30">
        <v>1556.18</v>
      </c>
      <c r="G26" s="27"/>
      <c r="H26" s="28">
        <f aca="true" t="shared" si="2" ref="H26:H27">SUM(F26*G26)</f>
        <v>0</v>
      </c>
    </row>
    <row r="27" spans="1:8" s="1" customFormat="1" ht="38.25">
      <c r="A27" s="26" t="s">
        <v>96</v>
      </c>
      <c r="B27" s="26">
        <v>221</v>
      </c>
      <c r="C27" s="26">
        <v>998225195</v>
      </c>
      <c r="D27" s="31" t="s">
        <v>41</v>
      </c>
      <c r="E27" s="26" t="s">
        <v>47</v>
      </c>
      <c r="F27" s="30">
        <v>1566.18</v>
      </c>
      <c r="G27" s="27"/>
      <c r="H27" s="28">
        <f t="shared" si="2"/>
        <v>0</v>
      </c>
    </row>
    <row r="28" spans="1:8" s="1" customFormat="1" ht="12.75">
      <c r="A28" s="26"/>
      <c r="B28" s="26"/>
      <c r="C28" s="26"/>
      <c r="D28" s="31"/>
      <c r="E28" s="26"/>
      <c r="F28" s="30"/>
      <c r="G28" s="27"/>
      <c r="H28" s="32">
        <f>SUM(H15:H27)</f>
        <v>0</v>
      </c>
    </row>
    <row r="29" spans="1:8" s="1" customFormat="1" ht="12.75">
      <c r="A29" s="26"/>
      <c r="B29" s="26"/>
      <c r="C29" s="26"/>
      <c r="D29" s="33" t="s">
        <v>79</v>
      </c>
      <c r="E29" s="26"/>
      <c r="F29" s="30"/>
      <c r="G29" s="27"/>
      <c r="H29" s="28"/>
    </row>
    <row r="30" spans="1:8" s="1" customFormat="1" ht="25.5">
      <c r="A30" s="26" t="s">
        <v>97</v>
      </c>
      <c r="B30" s="26"/>
      <c r="C30" s="26" t="s">
        <v>195</v>
      </c>
      <c r="D30" s="26" t="s">
        <v>82</v>
      </c>
      <c r="E30" s="26" t="s">
        <v>68</v>
      </c>
      <c r="F30" s="26">
        <v>1</v>
      </c>
      <c r="G30" s="27"/>
      <c r="H30" s="28">
        <f>SUM(F30*G30)</f>
        <v>0</v>
      </c>
    </row>
    <row r="31" spans="1:8" s="1" customFormat="1" ht="25.5">
      <c r="A31" s="26" t="s">
        <v>98</v>
      </c>
      <c r="B31" s="26"/>
      <c r="C31" s="26" t="s">
        <v>195</v>
      </c>
      <c r="D31" s="26" t="s">
        <v>80</v>
      </c>
      <c r="E31" s="26" t="s">
        <v>11</v>
      </c>
      <c r="F31" s="26">
        <v>121</v>
      </c>
      <c r="G31" s="27"/>
      <c r="H31" s="28">
        <f aca="true" t="shared" si="3" ref="H31:H41">SUM(F31*G31)</f>
        <v>0</v>
      </c>
    </row>
    <row r="32" spans="1:8" s="1" customFormat="1" ht="25.5">
      <c r="A32" s="26" t="s">
        <v>99</v>
      </c>
      <c r="B32" s="26">
        <v>1</v>
      </c>
      <c r="C32" s="26">
        <v>181951112</v>
      </c>
      <c r="D32" s="29" t="s">
        <v>81</v>
      </c>
      <c r="E32" s="26" t="s">
        <v>26</v>
      </c>
      <c r="F32" s="30">
        <v>850</v>
      </c>
      <c r="G32" s="27"/>
      <c r="H32" s="28">
        <f t="shared" si="3"/>
        <v>0</v>
      </c>
    </row>
    <row r="33" spans="1:8" s="1" customFormat="1" ht="38.25">
      <c r="A33" s="26" t="s">
        <v>100</v>
      </c>
      <c r="B33" s="26">
        <v>221</v>
      </c>
      <c r="C33" s="26" t="s">
        <v>27</v>
      </c>
      <c r="D33" s="31" t="s">
        <v>76</v>
      </c>
      <c r="E33" s="26" t="s">
        <v>16</v>
      </c>
      <c r="F33" s="30">
        <v>750</v>
      </c>
      <c r="G33" s="27"/>
      <c r="H33" s="28">
        <f t="shared" si="3"/>
        <v>0</v>
      </c>
    </row>
    <row r="34" spans="1:8" s="1" customFormat="1" ht="12.75">
      <c r="A34" s="26" t="s">
        <v>101</v>
      </c>
      <c r="B34" s="26"/>
      <c r="C34" s="26" t="s">
        <v>195</v>
      </c>
      <c r="D34" s="31" t="s">
        <v>73</v>
      </c>
      <c r="E34" s="26" t="s">
        <v>63</v>
      </c>
      <c r="F34" s="30">
        <v>40</v>
      </c>
      <c r="G34" s="27"/>
      <c r="H34" s="28">
        <f t="shared" si="3"/>
        <v>0</v>
      </c>
    </row>
    <row r="35" spans="1:8" s="1" customFormat="1" ht="25.5">
      <c r="A35" s="26" t="s">
        <v>102</v>
      </c>
      <c r="B35" s="26"/>
      <c r="C35" s="26" t="s">
        <v>195</v>
      </c>
      <c r="D35" s="31" t="s">
        <v>74</v>
      </c>
      <c r="E35" s="26" t="s">
        <v>63</v>
      </c>
      <c r="F35" s="30">
        <v>250</v>
      </c>
      <c r="G35" s="27"/>
      <c r="H35" s="28">
        <f t="shared" si="3"/>
        <v>0</v>
      </c>
    </row>
    <row r="36" spans="1:8" s="1" customFormat="1" ht="12.75">
      <c r="A36" s="26" t="s">
        <v>103</v>
      </c>
      <c r="B36" s="26"/>
      <c r="C36" s="26" t="s">
        <v>195</v>
      </c>
      <c r="D36" s="31" t="s">
        <v>75</v>
      </c>
      <c r="E36" s="26" t="s">
        <v>19</v>
      </c>
      <c r="F36" s="30">
        <v>450</v>
      </c>
      <c r="G36" s="27"/>
      <c r="H36" s="28">
        <f t="shared" si="3"/>
        <v>0</v>
      </c>
    </row>
    <row r="37" spans="1:8" s="1" customFormat="1" ht="12.75">
      <c r="A37" s="26" t="s">
        <v>104</v>
      </c>
      <c r="B37" s="26"/>
      <c r="C37" s="26" t="s">
        <v>195</v>
      </c>
      <c r="D37" s="31" t="s">
        <v>189</v>
      </c>
      <c r="E37" s="26" t="s">
        <v>19</v>
      </c>
      <c r="F37" s="30">
        <v>220</v>
      </c>
      <c r="G37" s="27"/>
      <c r="H37" s="28">
        <f t="shared" si="3"/>
        <v>0</v>
      </c>
    </row>
    <row r="38" spans="1:8" s="1" customFormat="1" ht="25.5">
      <c r="A38" s="26" t="s">
        <v>105</v>
      </c>
      <c r="B38" s="26">
        <v>221</v>
      </c>
      <c r="C38" s="26">
        <v>998225194</v>
      </c>
      <c r="D38" s="29" t="s">
        <v>40</v>
      </c>
      <c r="E38" s="26" t="s">
        <v>47</v>
      </c>
      <c r="F38" s="30">
        <v>295</v>
      </c>
      <c r="G38" s="27"/>
      <c r="H38" s="28">
        <f t="shared" si="3"/>
        <v>0</v>
      </c>
    </row>
    <row r="39" spans="1:8" s="1" customFormat="1" ht="38.25">
      <c r="A39" s="26" t="s">
        <v>106</v>
      </c>
      <c r="B39" s="26">
        <v>221</v>
      </c>
      <c r="C39" s="26">
        <v>998225195</v>
      </c>
      <c r="D39" s="31" t="s">
        <v>41</v>
      </c>
      <c r="E39" s="26" t="s">
        <v>47</v>
      </c>
      <c r="F39" s="30">
        <v>295</v>
      </c>
      <c r="G39" s="27"/>
      <c r="H39" s="28">
        <f t="shared" si="3"/>
        <v>0</v>
      </c>
    </row>
    <row r="40" spans="1:8" s="1" customFormat="1" ht="22.5" customHeight="1">
      <c r="A40" s="26" t="s">
        <v>107</v>
      </c>
      <c r="B40" s="26">
        <v>221</v>
      </c>
      <c r="C40" s="26">
        <v>577134111</v>
      </c>
      <c r="D40" s="31" t="s">
        <v>77</v>
      </c>
      <c r="E40" s="26" t="s">
        <v>26</v>
      </c>
      <c r="F40" s="30">
        <v>850</v>
      </c>
      <c r="G40" s="27"/>
      <c r="H40" s="28">
        <f t="shared" si="3"/>
        <v>0</v>
      </c>
    </row>
    <row r="41" spans="1:8" s="1" customFormat="1" ht="25.5">
      <c r="A41" s="26" t="s">
        <v>109</v>
      </c>
      <c r="B41" s="26">
        <v>221</v>
      </c>
      <c r="C41" s="26">
        <v>919735113</v>
      </c>
      <c r="D41" s="29" t="s">
        <v>39</v>
      </c>
      <c r="E41" s="26" t="s">
        <v>19</v>
      </c>
      <c r="F41" s="30">
        <v>50</v>
      </c>
      <c r="G41" s="27"/>
      <c r="H41" s="28">
        <f t="shared" si="3"/>
        <v>0</v>
      </c>
    </row>
    <row r="42" spans="1:8" s="1" customFormat="1" ht="16.5" customHeight="1">
      <c r="A42" s="26"/>
      <c r="B42" s="26"/>
      <c r="C42" s="26"/>
      <c r="D42" s="29"/>
      <c r="E42" s="26"/>
      <c r="F42" s="26"/>
      <c r="G42" s="27" t="s">
        <v>62</v>
      </c>
      <c r="H42" s="34">
        <f>SUM(H30:H41)</f>
        <v>0</v>
      </c>
    </row>
    <row r="43" spans="1:8" s="1" customFormat="1" ht="22.5" customHeight="1">
      <c r="A43" s="16"/>
      <c r="B43" s="16"/>
      <c r="C43" s="16"/>
      <c r="D43" s="17" t="s">
        <v>64</v>
      </c>
      <c r="E43" s="16"/>
      <c r="F43" s="16"/>
      <c r="G43" s="18"/>
      <c r="H43" s="19"/>
    </row>
    <row r="44" spans="1:8" s="1" customFormat="1" ht="25.5">
      <c r="A44" s="26" t="s">
        <v>0</v>
      </c>
      <c r="B44" s="26" t="s">
        <v>1</v>
      </c>
      <c r="C44" s="26" t="s">
        <v>2</v>
      </c>
      <c r="D44" s="26" t="s">
        <v>3</v>
      </c>
      <c r="E44" s="26" t="s">
        <v>4</v>
      </c>
      <c r="F44" s="26" t="s">
        <v>5</v>
      </c>
      <c r="G44" s="27" t="s">
        <v>6</v>
      </c>
      <c r="H44" s="27" t="s">
        <v>7</v>
      </c>
    </row>
    <row r="45" spans="1:8" s="1" customFormat="1" ht="25.5">
      <c r="A45" s="26" t="s">
        <v>110</v>
      </c>
      <c r="B45" s="26">
        <v>231</v>
      </c>
      <c r="C45" s="26">
        <v>338171113</v>
      </c>
      <c r="D45" s="31" t="s">
        <v>20</v>
      </c>
      <c r="E45" s="26" t="s">
        <v>21</v>
      </c>
      <c r="F45" s="30">
        <v>85</v>
      </c>
      <c r="G45" s="27"/>
      <c r="H45" s="28">
        <f aca="true" t="shared" si="4" ref="H45:H51">SUM(F45*G45)</f>
        <v>0</v>
      </c>
    </row>
    <row r="46" spans="1:8" s="1" customFormat="1" ht="25.5">
      <c r="A46" s="26" t="s">
        <v>111</v>
      </c>
      <c r="B46" s="26">
        <v>553</v>
      </c>
      <c r="C46" s="26">
        <v>55342252</v>
      </c>
      <c r="D46" s="31" t="s">
        <v>198</v>
      </c>
      <c r="E46" s="26" t="s">
        <v>21</v>
      </c>
      <c r="F46" s="26">
        <v>85</v>
      </c>
      <c r="G46" s="27"/>
      <c r="H46" s="28">
        <f t="shared" si="4"/>
        <v>0</v>
      </c>
    </row>
    <row r="47" spans="1:8" s="1" customFormat="1" ht="25.5">
      <c r="A47" s="26" t="s">
        <v>112</v>
      </c>
      <c r="B47" s="26">
        <v>553</v>
      </c>
      <c r="C47" s="26">
        <v>55342272</v>
      </c>
      <c r="D47" s="29" t="s">
        <v>199</v>
      </c>
      <c r="E47" s="26" t="s">
        <v>21</v>
      </c>
      <c r="F47" s="30">
        <v>20</v>
      </c>
      <c r="G47" s="27"/>
      <c r="H47" s="28">
        <f t="shared" si="4"/>
        <v>0</v>
      </c>
    </row>
    <row r="48" spans="1:8" s="1" customFormat="1" ht="25.5">
      <c r="A48" s="26" t="s">
        <v>113</v>
      </c>
      <c r="B48" s="26">
        <v>231</v>
      </c>
      <c r="C48" s="26">
        <v>348101230</v>
      </c>
      <c r="D48" s="31" t="s">
        <v>22</v>
      </c>
      <c r="E48" s="26" t="s">
        <v>21</v>
      </c>
      <c r="F48" s="30">
        <v>1</v>
      </c>
      <c r="G48" s="27"/>
      <c r="H48" s="28">
        <f t="shared" si="4"/>
        <v>0</v>
      </c>
    </row>
    <row r="49" spans="1:8" s="1" customFormat="1" ht="12.75">
      <c r="A49" s="26" t="s">
        <v>114</v>
      </c>
      <c r="B49" s="26">
        <v>553</v>
      </c>
      <c r="C49" s="26" t="s">
        <v>23</v>
      </c>
      <c r="D49" s="29" t="s">
        <v>24</v>
      </c>
      <c r="E49" s="26" t="s">
        <v>21</v>
      </c>
      <c r="F49" s="26">
        <v>1</v>
      </c>
      <c r="G49" s="27"/>
      <c r="H49" s="28">
        <f t="shared" si="4"/>
        <v>0</v>
      </c>
    </row>
    <row r="50" spans="1:8" s="1" customFormat="1" ht="25.5">
      <c r="A50" s="26" t="s">
        <v>115</v>
      </c>
      <c r="B50" s="26">
        <v>231</v>
      </c>
      <c r="C50" s="26">
        <v>348401130</v>
      </c>
      <c r="D50" s="29" t="s">
        <v>25</v>
      </c>
      <c r="E50" s="26" t="s">
        <v>19</v>
      </c>
      <c r="F50" s="30">
        <v>220</v>
      </c>
      <c r="G50" s="27"/>
      <c r="H50" s="28">
        <f t="shared" si="4"/>
        <v>0</v>
      </c>
    </row>
    <row r="51" spans="1:8" s="1" customFormat="1" ht="25.5">
      <c r="A51" s="26" t="s">
        <v>116</v>
      </c>
      <c r="B51" s="26">
        <v>313</v>
      </c>
      <c r="C51" s="26">
        <v>31324768</v>
      </c>
      <c r="D51" s="29" t="s">
        <v>192</v>
      </c>
      <c r="E51" s="26" t="s">
        <v>19</v>
      </c>
      <c r="F51" s="30">
        <v>220</v>
      </c>
      <c r="G51" s="27"/>
      <c r="H51" s="28">
        <f t="shared" si="4"/>
        <v>0</v>
      </c>
    </row>
    <row r="52" spans="1:8" s="1" customFormat="1" ht="12.75">
      <c r="A52" s="26"/>
      <c r="B52" s="26"/>
      <c r="C52" s="26"/>
      <c r="D52" s="29"/>
      <c r="E52" s="26"/>
      <c r="F52" s="30"/>
      <c r="G52" s="27"/>
      <c r="H52" s="32">
        <f>SUM(H45:H51)</f>
        <v>0</v>
      </c>
    </row>
    <row r="53" spans="1:8" s="1" customFormat="1" ht="12.75">
      <c r="A53" s="16"/>
      <c r="B53" s="16"/>
      <c r="C53" s="16"/>
      <c r="D53" s="17" t="s">
        <v>66</v>
      </c>
      <c r="E53" s="16"/>
      <c r="F53" s="16"/>
      <c r="G53" s="18"/>
      <c r="H53" s="19"/>
    </row>
    <row r="54" spans="1:8" s="1" customFormat="1" ht="25.5">
      <c r="A54" s="26" t="s">
        <v>0</v>
      </c>
      <c r="B54" s="26" t="s">
        <v>1</v>
      </c>
      <c r="C54" s="26" t="s">
        <v>2</v>
      </c>
      <c r="D54" s="26" t="s">
        <v>3</v>
      </c>
      <c r="E54" s="26" t="s">
        <v>4</v>
      </c>
      <c r="F54" s="26" t="s">
        <v>5</v>
      </c>
      <c r="G54" s="27" t="s">
        <v>6</v>
      </c>
      <c r="H54" s="27" t="s">
        <v>7</v>
      </c>
    </row>
    <row r="55" spans="1:8" s="1" customFormat="1" ht="38.25" customHeight="1">
      <c r="A55" s="26" t="s">
        <v>118</v>
      </c>
      <c r="B55" s="30">
        <v>1001</v>
      </c>
      <c r="C55" s="26">
        <v>132151102</v>
      </c>
      <c r="D55" s="29" t="s">
        <v>70</v>
      </c>
      <c r="E55" s="26" t="s">
        <v>11</v>
      </c>
      <c r="F55" s="30">
        <v>110</v>
      </c>
      <c r="G55" s="27"/>
      <c r="H55" s="28">
        <f>SUM(F55*G55)</f>
        <v>0</v>
      </c>
    </row>
    <row r="56" spans="1:8" s="1" customFormat="1" ht="38.25">
      <c r="A56" s="26" t="s">
        <v>119</v>
      </c>
      <c r="B56" s="26">
        <v>1</v>
      </c>
      <c r="C56" s="26">
        <v>162351104</v>
      </c>
      <c r="D56" s="31" t="s">
        <v>8</v>
      </c>
      <c r="E56" s="26" t="s">
        <v>11</v>
      </c>
      <c r="F56" s="30">
        <v>1100</v>
      </c>
      <c r="G56" s="27"/>
      <c r="H56" s="28">
        <f>SUM(F56*G56)</f>
        <v>0</v>
      </c>
    </row>
    <row r="57" spans="1:8" s="1" customFormat="1" ht="25.5">
      <c r="A57" s="26" t="s">
        <v>120</v>
      </c>
      <c r="B57" s="26">
        <v>1</v>
      </c>
      <c r="C57" s="26"/>
      <c r="D57" s="31" t="s">
        <v>9</v>
      </c>
      <c r="E57" s="26" t="s">
        <v>11</v>
      </c>
      <c r="F57" s="30">
        <v>1100</v>
      </c>
      <c r="G57" s="27"/>
      <c r="H57" s="28">
        <f>SUM(F57*G57)</f>
        <v>0</v>
      </c>
    </row>
    <row r="58" spans="1:8" s="1" customFormat="1" ht="25.5">
      <c r="A58" s="26" t="s">
        <v>121</v>
      </c>
      <c r="B58" s="26">
        <v>1</v>
      </c>
      <c r="C58" s="26">
        <v>175151101</v>
      </c>
      <c r="D58" s="31" t="s">
        <v>10</v>
      </c>
      <c r="E58" s="26" t="s">
        <v>11</v>
      </c>
      <c r="F58" s="30">
        <v>65</v>
      </c>
      <c r="G58" s="27"/>
      <c r="H58" s="28">
        <f>SUM(F58*G58)</f>
        <v>0</v>
      </c>
    </row>
    <row r="59" spans="1:8" s="1" customFormat="1" ht="12.75">
      <c r="A59" s="26" t="s">
        <v>122</v>
      </c>
      <c r="B59" s="35">
        <v>583</v>
      </c>
      <c r="C59" s="35">
        <v>58343930</v>
      </c>
      <c r="D59" s="36" t="s">
        <v>12</v>
      </c>
      <c r="E59" s="35" t="s">
        <v>47</v>
      </c>
      <c r="F59" s="37">
        <v>130</v>
      </c>
      <c r="G59" s="38"/>
      <c r="H59" s="39">
        <f>SUM(F59*G59)</f>
        <v>0</v>
      </c>
    </row>
    <row r="60" spans="1:8" s="1" customFormat="1" ht="25.5">
      <c r="A60" s="26" t="s">
        <v>123</v>
      </c>
      <c r="B60" s="26">
        <v>923</v>
      </c>
      <c r="C60" s="26">
        <v>230120053</v>
      </c>
      <c r="D60" s="29" t="s">
        <v>55</v>
      </c>
      <c r="E60" s="26" t="s">
        <v>19</v>
      </c>
      <c r="F60" s="30">
        <v>200</v>
      </c>
      <c r="G60" s="27"/>
      <c r="H60" s="28">
        <f aca="true" t="shared" si="5" ref="H60">SUM(F60*G60)</f>
        <v>0</v>
      </c>
    </row>
    <row r="61" spans="1:8" s="1" customFormat="1" ht="25.5">
      <c r="A61" s="26" t="s">
        <v>124</v>
      </c>
      <c r="B61" s="40">
        <v>2</v>
      </c>
      <c r="C61" s="40">
        <v>211971621</v>
      </c>
      <c r="D61" s="41" t="s">
        <v>14</v>
      </c>
      <c r="E61" s="40"/>
      <c r="F61" s="42">
        <v>275</v>
      </c>
      <c r="G61" s="43"/>
      <c r="H61" s="44">
        <f>SUM(F61*G61)</f>
        <v>0</v>
      </c>
    </row>
    <row r="62" spans="1:8" s="1" customFormat="1" ht="25.5">
      <c r="A62" s="26" t="s">
        <v>125</v>
      </c>
      <c r="B62" s="26">
        <v>693</v>
      </c>
      <c r="C62" s="26">
        <v>69311080</v>
      </c>
      <c r="D62" s="31" t="s">
        <v>15</v>
      </c>
      <c r="E62" s="26" t="s">
        <v>16</v>
      </c>
      <c r="F62" s="30">
        <v>420</v>
      </c>
      <c r="G62" s="27"/>
      <c r="H62" s="28">
        <f>SUM(F62*G62)</f>
        <v>0</v>
      </c>
    </row>
    <row r="63" spans="1:8" s="1" customFormat="1" ht="12.75">
      <c r="A63" s="26" t="s">
        <v>126</v>
      </c>
      <c r="B63" s="26">
        <v>2</v>
      </c>
      <c r="C63" s="26">
        <v>212532111</v>
      </c>
      <c r="D63" s="29" t="s">
        <v>17</v>
      </c>
      <c r="E63" s="26" t="s">
        <v>11</v>
      </c>
      <c r="F63" s="30">
        <v>10</v>
      </c>
      <c r="G63" s="27"/>
      <c r="H63" s="28">
        <f>SUM(F63*G63)</f>
        <v>0</v>
      </c>
    </row>
    <row r="64" spans="1:8" s="1" customFormat="1" ht="25.5">
      <c r="A64" s="26" t="s">
        <v>127</v>
      </c>
      <c r="B64" s="26">
        <v>2</v>
      </c>
      <c r="C64" s="26">
        <v>212755216</v>
      </c>
      <c r="D64" s="29" t="s">
        <v>18</v>
      </c>
      <c r="E64" s="26" t="s">
        <v>19</v>
      </c>
      <c r="F64" s="30">
        <v>250</v>
      </c>
      <c r="G64" s="27"/>
      <c r="H64" s="28">
        <f aca="true" t="shared" si="6" ref="H64:H66">SUM(F64*G64)</f>
        <v>0</v>
      </c>
    </row>
    <row r="65" spans="1:8" s="1" customFormat="1" ht="25.5">
      <c r="A65" s="26" t="s">
        <v>128</v>
      </c>
      <c r="B65" s="26">
        <v>271</v>
      </c>
      <c r="C65" s="26">
        <v>871353122</v>
      </c>
      <c r="D65" s="31" t="s">
        <v>28</v>
      </c>
      <c r="E65" s="26" t="s">
        <v>19</v>
      </c>
      <c r="F65" s="30">
        <v>6</v>
      </c>
      <c r="G65" s="27"/>
      <c r="H65" s="28">
        <f t="shared" si="6"/>
        <v>0</v>
      </c>
    </row>
    <row r="66" spans="1:8" s="1" customFormat="1" ht="25.5">
      <c r="A66" s="26" t="s">
        <v>129</v>
      </c>
      <c r="B66" s="26">
        <v>286</v>
      </c>
      <c r="C66" s="26">
        <v>28611176</v>
      </c>
      <c r="D66" s="29" t="s">
        <v>117</v>
      </c>
      <c r="E66" s="26" t="s">
        <v>19</v>
      </c>
      <c r="F66" s="26">
        <v>7</v>
      </c>
      <c r="G66" s="27"/>
      <c r="H66" s="28">
        <f t="shared" si="6"/>
        <v>0</v>
      </c>
    </row>
    <row r="67" spans="1:8" s="1" customFormat="1" ht="38.25">
      <c r="A67" s="26" t="s">
        <v>130</v>
      </c>
      <c r="B67" s="26">
        <v>271</v>
      </c>
      <c r="C67" s="26">
        <v>877355121</v>
      </c>
      <c r="D67" s="31" t="s">
        <v>78</v>
      </c>
      <c r="E67" s="26" t="s">
        <v>21</v>
      </c>
      <c r="F67" s="30">
        <v>3</v>
      </c>
      <c r="G67" s="27"/>
      <c r="H67" s="28">
        <f aca="true" t="shared" si="7" ref="H67:H77">SUM(F67*G67)</f>
        <v>0</v>
      </c>
    </row>
    <row r="68" spans="1:8" s="1" customFormat="1" ht="25.5">
      <c r="A68" s="26" t="s">
        <v>131</v>
      </c>
      <c r="B68" s="26">
        <v>271</v>
      </c>
      <c r="C68" s="26">
        <v>895941301</v>
      </c>
      <c r="D68" s="31" t="s">
        <v>29</v>
      </c>
      <c r="E68" s="26" t="s">
        <v>21</v>
      </c>
      <c r="F68" s="30">
        <v>3</v>
      </c>
      <c r="G68" s="27"/>
      <c r="H68" s="28">
        <f t="shared" si="7"/>
        <v>0</v>
      </c>
    </row>
    <row r="69" spans="1:8" s="1" customFormat="1" ht="25.5">
      <c r="A69" s="26" t="s">
        <v>132</v>
      </c>
      <c r="B69" s="26">
        <v>592</v>
      </c>
      <c r="C69" s="26">
        <v>59224498</v>
      </c>
      <c r="D69" s="29" t="s">
        <v>30</v>
      </c>
      <c r="E69" s="26" t="s">
        <v>21</v>
      </c>
      <c r="F69" s="30">
        <v>3</v>
      </c>
      <c r="G69" s="27"/>
      <c r="H69" s="28">
        <f t="shared" si="7"/>
        <v>0</v>
      </c>
    </row>
    <row r="70" spans="1:8" s="1" customFormat="1" ht="25.5">
      <c r="A70" s="26" t="s">
        <v>133</v>
      </c>
      <c r="B70" s="26">
        <v>271</v>
      </c>
      <c r="C70" s="26">
        <v>895941312</v>
      </c>
      <c r="D70" s="31" t="s">
        <v>31</v>
      </c>
      <c r="E70" s="26" t="s">
        <v>21</v>
      </c>
      <c r="F70" s="30">
        <v>3</v>
      </c>
      <c r="G70" s="27"/>
      <c r="H70" s="28">
        <f t="shared" si="7"/>
        <v>0</v>
      </c>
    </row>
    <row r="71" spans="1:8" s="1" customFormat="1" ht="25.5">
      <c r="A71" s="26" t="s">
        <v>134</v>
      </c>
      <c r="B71" s="26">
        <v>592</v>
      </c>
      <c r="C71" s="26">
        <v>59223856</v>
      </c>
      <c r="D71" s="29" t="s">
        <v>32</v>
      </c>
      <c r="E71" s="26" t="s">
        <v>21</v>
      </c>
      <c r="F71" s="26">
        <v>3</v>
      </c>
      <c r="G71" s="27"/>
      <c r="H71" s="28">
        <f t="shared" si="7"/>
        <v>0</v>
      </c>
    </row>
    <row r="72" spans="1:8" s="1" customFormat="1" ht="25.5">
      <c r="A72" s="26" t="s">
        <v>135</v>
      </c>
      <c r="B72" s="26">
        <v>271</v>
      </c>
      <c r="C72" s="26">
        <v>895941323</v>
      </c>
      <c r="D72" s="29" t="s">
        <v>33</v>
      </c>
      <c r="E72" s="26" t="s">
        <v>21</v>
      </c>
      <c r="F72" s="30">
        <v>3</v>
      </c>
      <c r="G72" s="27"/>
      <c r="H72" s="28">
        <f t="shared" si="7"/>
        <v>0</v>
      </c>
    </row>
    <row r="73" spans="1:8" s="1" customFormat="1" ht="25.5">
      <c r="A73" s="26" t="s">
        <v>136</v>
      </c>
      <c r="B73" s="26">
        <v>592</v>
      </c>
      <c r="C73" s="26">
        <v>59224488</v>
      </c>
      <c r="D73" s="31" t="s">
        <v>34</v>
      </c>
      <c r="E73" s="26" t="s">
        <v>21</v>
      </c>
      <c r="F73" s="30">
        <v>3</v>
      </c>
      <c r="G73" s="27"/>
      <c r="H73" s="28">
        <f t="shared" si="7"/>
        <v>0</v>
      </c>
    </row>
    <row r="74" spans="1:8" s="1" customFormat="1" ht="25.5">
      <c r="A74" s="26" t="s">
        <v>137</v>
      </c>
      <c r="B74" s="26">
        <v>271</v>
      </c>
      <c r="C74" s="26">
        <v>895941351</v>
      </c>
      <c r="D74" s="31" t="s">
        <v>35</v>
      </c>
      <c r="E74" s="26" t="s">
        <v>21</v>
      </c>
      <c r="F74" s="30">
        <v>3</v>
      </c>
      <c r="G74" s="27"/>
      <c r="H74" s="28">
        <f t="shared" si="7"/>
        <v>0</v>
      </c>
    </row>
    <row r="75" spans="1:8" s="1" customFormat="1" ht="25.5">
      <c r="A75" s="26" t="s">
        <v>138</v>
      </c>
      <c r="B75" s="26">
        <v>592</v>
      </c>
      <c r="C75" s="26">
        <v>59224460</v>
      </c>
      <c r="D75" s="29" t="s">
        <v>36</v>
      </c>
      <c r="E75" s="26" t="s">
        <v>21</v>
      </c>
      <c r="F75" s="30">
        <v>3</v>
      </c>
      <c r="G75" s="27"/>
      <c r="H75" s="28">
        <f t="shared" si="7"/>
        <v>0</v>
      </c>
    </row>
    <row r="76" spans="1:8" s="1" customFormat="1" ht="25.5">
      <c r="A76" s="26" t="s">
        <v>140</v>
      </c>
      <c r="B76" s="26">
        <v>221</v>
      </c>
      <c r="C76" s="26">
        <v>899132122</v>
      </c>
      <c r="D76" s="29" t="s">
        <v>37</v>
      </c>
      <c r="E76" s="26" t="s">
        <v>21</v>
      </c>
      <c r="F76" s="30">
        <v>3</v>
      </c>
      <c r="G76" s="27"/>
      <c r="H76" s="28">
        <f t="shared" si="7"/>
        <v>0</v>
      </c>
    </row>
    <row r="77" spans="1:8" s="1" customFormat="1" ht="25.5">
      <c r="A77" s="26" t="s">
        <v>157</v>
      </c>
      <c r="B77" s="26">
        <v>552</v>
      </c>
      <c r="C77" s="26">
        <v>55241030</v>
      </c>
      <c r="D77" s="31" t="s">
        <v>38</v>
      </c>
      <c r="E77" s="26" t="s">
        <v>21</v>
      </c>
      <c r="F77" s="30">
        <v>3</v>
      </c>
      <c r="G77" s="27"/>
      <c r="H77" s="28">
        <f t="shared" si="7"/>
        <v>0</v>
      </c>
    </row>
    <row r="78" spans="1:8" s="1" customFormat="1" ht="12.75">
      <c r="A78" s="45" t="s">
        <v>62</v>
      </c>
      <c r="B78" s="46"/>
      <c r="C78" s="46"/>
      <c r="D78" s="47"/>
      <c r="E78" s="46"/>
      <c r="F78" s="46"/>
      <c r="G78" s="48"/>
      <c r="H78" s="49">
        <f>SUM(H55:H77)</f>
        <v>0</v>
      </c>
    </row>
    <row r="79" spans="1:8" s="1" customFormat="1" ht="12.75">
      <c r="A79" s="16"/>
      <c r="B79" s="16"/>
      <c r="C79" s="16"/>
      <c r="D79" s="17" t="s">
        <v>200</v>
      </c>
      <c r="E79" s="16"/>
      <c r="F79" s="16"/>
      <c r="G79" s="18"/>
      <c r="H79" s="19"/>
    </row>
    <row r="80" spans="1:8" s="1" customFormat="1" ht="25.5">
      <c r="A80" s="26" t="s">
        <v>0</v>
      </c>
      <c r="B80" s="26" t="s">
        <v>1</v>
      </c>
      <c r="C80" s="26" t="s">
        <v>2</v>
      </c>
      <c r="D80" s="26" t="s">
        <v>3</v>
      </c>
      <c r="E80" s="26" t="s">
        <v>4</v>
      </c>
      <c r="F80" s="26" t="s">
        <v>5</v>
      </c>
      <c r="G80" s="27" t="s">
        <v>6</v>
      </c>
      <c r="H80" s="27" t="s">
        <v>7</v>
      </c>
    </row>
    <row r="81" spans="1:8" s="1" customFormat="1" ht="12.75">
      <c r="A81" s="26" t="s">
        <v>158</v>
      </c>
      <c r="B81" s="26"/>
      <c r="C81" s="26" t="s">
        <v>195</v>
      </c>
      <c r="D81" s="26" t="s">
        <v>141</v>
      </c>
      <c r="E81" s="26" t="s">
        <v>68</v>
      </c>
      <c r="F81" s="26">
        <v>1</v>
      </c>
      <c r="G81" s="27"/>
      <c r="H81" s="28">
        <f aca="true" t="shared" si="8" ref="H81:H109">SUM(F81*G81)</f>
        <v>0</v>
      </c>
    </row>
    <row r="82" spans="1:8" s="1" customFormat="1" ht="25.5">
      <c r="A82" s="26" t="s">
        <v>159</v>
      </c>
      <c r="B82" s="26"/>
      <c r="C82" s="26" t="s">
        <v>195</v>
      </c>
      <c r="D82" s="26" t="s">
        <v>154</v>
      </c>
      <c r="E82" s="26" t="s">
        <v>68</v>
      </c>
      <c r="F82" s="26">
        <v>1</v>
      </c>
      <c r="G82" s="27"/>
      <c r="H82" s="28">
        <f t="shared" si="8"/>
        <v>0</v>
      </c>
    </row>
    <row r="83" spans="1:8" s="1" customFormat="1" ht="38.25">
      <c r="A83" s="26" t="s">
        <v>160</v>
      </c>
      <c r="B83" s="26">
        <v>946</v>
      </c>
      <c r="C83" s="26">
        <v>460141112</v>
      </c>
      <c r="D83" s="31" t="s">
        <v>142</v>
      </c>
      <c r="E83" s="26" t="s">
        <v>56</v>
      </c>
      <c r="F83" s="30">
        <v>6</v>
      </c>
      <c r="G83" s="27"/>
      <c r="H83" s="28">
        <f t="shared" si="8"/>
        <v>0</v>
      </c>
    </row>
    <row r="84" spans="1:8" s="1" customFormat="1" ht="38.25">
      <c r="A84" s="26" t="s">
        <v>161</v>
      </c>
      <c r="B84" s="26">
        <v>945</v>
      </c>
      <c r="C84" s="26">
        <v>450171152</v>
      </c>
      <c r="D84" s="29" t="s">
        <v>143</v>
      </c>
      <c r="E84" s="26" t="s">
        <v>19</v>
      </c>
      <c r="F84" s="30">
        <v>427</v>
      </c>
      <c r="G84" s="27"/>
      <c r="H84" s="28">
        <f t="shared" si="8"/>
        <v>0</v>
      </c>
    </row>
    <row r="85" spans="1:8" s="1" customFormat="1" ht="25.5">
      <c r="A85" s="26" t="s">
        <v>162</v>
      </c>
      <c r="B85" s="26">
        <v>946</v>
      </c>
      <c r="C85" s="26" t="s">
        <v>58</v>
      </c>
      <c r="D85" s="29" t="s">
        <v>59</v>
      </c>
      <c r="E85" s="26" t="s">
        <v>26</v>
      </c>
      <c r="F85" s="30">
        <v>100</v>
      </c>
      <c r="G85" s="27"/>
      <c r="H85" s="28">
        <f t="shared" si="8"/>
        <v>0</v>
      </c>
    </row>
    <row r="86" spans="1:8" s="1" customFormat="1" ht="25.5">
      <c r="A86" s="26" t="s">
        <v>163</v>
      </c>
      <c r="B86" s="26">
        <v>946</v>
      </c>
      <c r="C86" s="26" t="s">
        <v>60</v>
      </c>
      <c r="D86" s="31" t="s">
        <v>61</v>
      </c>
      <c r="E86" s="26"/>
      <c r="F86" s="30">
        <v>12</v>
      </c>
      <c r="G86" s="27"/>
      <c r="H86" s="28">
        <f t="shared" si="8"/>
        <v>0</v>
      </c>
    </row>
    <row r="87" spans="1:8" s="1" customFormat="1" ht="25.5">
      <c r="A87" s="26" t="s">
        <v>164</v>
      </c>
      <c r="B87" s="26">
        <v>946</v>
      </c>
      <c r="C87" s="26" t="s">
        <v>57</v>
      </c>
      <c r="D87" s="29" t="s">
        <v>144</v>
      </c>
      <c r="E87" s="26" t="s">
        <v>63</v>
      </c>
      <c r="F87" s="30">
        <v>11</v>
      </c>
      <c r="G87" s="27"/>
      <c r="H87" s="28">
        <f t="shared" si="8"/>
        <v>0</v>
      </c>
    </row>
    <row r="88" spans="1:8" s="1" customFormat="1" ht="38.25">
      <c r="A88" s="26" t="s">
        <v>165</v>
      </c>
      <c r="B88" s="26">
        <v>946</v>
      </c>
      <c r="C88" s="26">
        <v>460451162</v>
      </c>
      <c r="D88" s="31" t="s">
        <v>145</v>
      </c>
      <c r="E88" s="26" t="s">
        <v>193</v>
      </c>
      <c r="F88" s="30">
        <v>427</v>
      </c>
      <c r="G88" s="27"/>
      <c r="H88" s="28">
        <f t="shared" si="8"/>
        <v>0</v>
      </c>
    </row>
    <row r="89" spans="1:8" s="1" customFormat="1" ht="12.75">
      <c r="A89" s="26" t="s">
        <v>166</v>
      </c>
      <c r="B89" s="26">
        <v>946</v>
      </c>
      <c r="C89" s="26">
        <v>460671112</v>
      </c>
      <c r="D89" s="26" t="s">
        <v>146</v>
      </c>
      <c r="E89" s="26" t="s">
        <v>19</v>
      </c>
      <c r="F89" s="30">
        <v>450</v>
      </c>
      <c r="G89" s="27"/>
      <c r="H89" s="28">
        <f t="shared" si="8"/>
        <v>0</v>
      </c>
    </row>
    <row r="90" spans="1:8" s="1" customFormat="1" ht="25.5">
      <c r="A90" s="26" t="s">
        <v>167</v>
      </c>
      <c r="B90" s="26">
        <v>741</v>
      </c>
      <c r="C90" s="26" t="s">
        <v>42</v>
      </c>
      <c r="D90" s="31" t="s">
        <v>139</v>
      </c>
      <c r="E90" s="26" t="s">
        <v>19</v>
      </c>
      <c r="F90" s="30">
        <v>470</v>
      </c>
      <c r="G90" s="27"/>
      <c r="H90" s="28">
        <f t="shared" si="8"/>
        <v>0</v>
      </c>
    </row>
    <row r="91" spans="1:8" s="1" customFormat="1" ht="25.5">
      <c r="A91" s="26" t="s">
        <v>168</v>
      </c>
      <c r="B91" s="26"/>
      <c r="C91" s="26">
        <v>34111076</v>
      </c>
      <c r="D91" s="29" t="s">
        <v>147</v>
      </c>
      <c r="E91" s="26" t="s">
        <v>19</v>
      </c>
      <c r="F91" s="30">
        <v>540.155</v>
      </c>
      <c r="G91" s="27"/>
      <c r="H91" s="28">
        <f t="shared" si="8"/>
        <v>0</v>
      </c>
    </row>
    <row r="92" spans="1:8" s="1" customFormat="1" ht="25.5">
      <c r="A92" s="26" t="s">
        <v>169</v>
      </c>
      <c r="B92" s="26">
        <v>345</v>
      </c>
      <c r="C92" s="26"/>
      <c r="D92" s="50" t="s">
        <v>148</v>
      </c>
      <c r="E92" s="26" t="s">
        <v>19</v>
      </c>
      <c r="F92" s="30">
        <v>180</v>
      </c>
      <c r="G92" s="27"/>
      <c r="H92" s="28">
        <f t="shared" si="8"/>
        <v>0</v>
      </c>
    </row>
    <row r="93" spans="1:8" s="1" customFormat="1" ht="25.5">
      <c r="A93" s="26" t="s">
        <v>170</v>
      </c>
      <c r="B93" s="26">
        <v>345</v>
      </c>
      <c r="C93" s="26">
        <v>34571351</v>
      </c>
      <c r="D93" s="31" t="s">
        <v>43</v>
      </c>
      <c r="E93" s="26" t="s">
        <v>19</v>
      </c>
      <c r="F93" s="30">
        <v>540.155</v>
      </c>
      <c r="G93" s="27"/>
      <c r="H93" s="28">
        <f t="shared" si="8"/>
        <v>0</v>
      </c>
    </row>
    <row r="94" spans="1:8" s="1" customFormat="1" ht="25.5">
      <c r="A94" s="26" t="s">
        <v>171</v>
      </c>
      <c r="B94" s="26">
        <v>741</v>
      </c>
      <c r="C94" s="26">
        <v>741410021</v>
      </c>
      <c r="D94" s="29" t="s">
        <v>44</v>
      </c>
      <c r="E94" s="26" t="s">
        <v>19</v>
      </c>
      <c r="F94" s="30">
        <v>469.7</v>
      </c>
      <c r="G94" s="27"/>
      <c r="H94" s="28">
        <f t="shared" si="8"/>
        <v>0</v>
      </c>
    </row>
    <row r="95" spans="1:8" s="1" customFormat="1" ht="12.75">
      <c r="A95" s="26" t="s">
        <v>172</v>
      </c>
      <c r="B95" s="26">
        <v>354</v>
      </c>
      <c r="C95" s="26">
        <v>35442064</v>
      </c>
      <c r="D95" s="29" t="s">
        <v>149</v>
      </c>
      <c r="E95" s="26" t="s">
        <v>45</v>
      </c>
      <c r="F95" s="30">
        <v>469.7</v>
      </c>
      <c r="G95" s="27"/>
      <c r="H95" s="28">
        <f t="shared" si="8"/>
        <v>0</v>
      </c>
    </row>
    <row r="96" spans="1:8" s="1" customFormat="1" ht="25.5">
      <c r="A96" s="26" t="s">
        <v>173</v>
      </c>
      <c r="B96" s="26">
        <v>741</v>
      </c>
      <c r="C96" s="30">
        <v>998741101</v>
      </c>
      <c r="D96" s="31" t="s">
        <v>46</v>
      </c>
      <c r="E96" s="26" t="s">
        <v>47</v>
      </c>
      <c r="F96" s="26">
        <v>0.956</v>
      </c>
      <c r="G96" s="27"/>
      <c r="H96" s="28">
        <f t="shared" si="8"/>
        <v>0</v>
      </c>
    </row>
    <row r="97" spans="1:8" s="1" customFormat="1" ht="25.5">
      <c r="A97" s="26" t="s">
        <v>174</v>
      </c>
      <c r="B97" s="26">
        <v>741</v>
      </c>
      <c r="C97" s="26">
        <v>998741194</v>
      </c>
      <c r="D97" s="31" t="s">
        <v>48</v>
      </c>
      <c r="E97" s="26" t="s">
        <v>47</v>
      </c>
      <c r="F97" s="26">
        <v>9</v>
      </c>
      <c r="G97" s="27"/>
      <c r="H97" s="28">
        <f t="shared" si="8"/>
        <v>0</v>
      </c>
    </row>
    <row r="98" spans="1:8" s="1" customFormat="1" ht="25.5">
      <c r="A98" s="26" t="s">
        <v>175</v>
      </c>
      <c r="B98" s="26">
        <v>741</v>
      </c>
      <c r="C98" s="26">
        <v>998741199</v>
      </c>
      <c r="D98" s="31" t="s">
        <v>49</v>
      </c>
      <c r="E98" s="26" t="s">
        <v>47</v>
      </c>
      <c r="F98" s="26">
        <v>95</v>
      </c>
      <c r="G98" s="27"/>
      <c r="H98" s="28">
        <f t="shared" si="8"/>
        <v>0</v>
      </c>
    </row>
    <row r="99" spans="1:8" s="1" customFormat="1" ht="12.75">
      <c r="A99" s="26" t="s">
        <v>176</v>
      </c>
      <c r="B99" s="26">
        <v>592</v>
      </c>
      <c r="C99" s="26" t="s">
        <v>50</v>
      </c>
      <c r="D99" s="29" t="s">
        <v>151</v>
      </c>
      <c r="E99" s="26" t="s">
        <v>21</v>
      </c>
      <c r="F99" s="26">
        <v>11</v>
      </c>
      <c r="G99" s="27"/>
      <c r="H99" s="28">
        <f t="shared" si="8"/>
        <v>0</v>
      </c>
    </row>
    <row r="100" spans="1:8" s="1" customFormat="1" ht="38.25">
      <c r="A100" s="26" t="s">
        <v>177</v>
      </c>
      <c r="B100" s="26">
        <v>921</v>
      </c>
      <c r="C100" s="26">
        <v>210203901</v>
      </c>
      <c r="D100" s="29" t="s">
        <v>51</v>
      </c>
      <c r="E100" s="26" t="s">
        <v>21</v>
      </c>
      <c r="F100" s="26">
        <v>22</v>
      </c>
      <c r="G100" s="27"/>
      <c r="H100" s="28">
        <f t="shared" si="8"/>
        <v>0</v>
      </c>
    </row>
    <row r="101" spans="1:8" s="1" customFormat="1" ht="15" customHeight="1">
      <c r="A101" s="26" t="s">
        <v>178</v>
      </c>
      <c r="B101" s="26">
        <v>347</v>
      </c>
      <c r="C101" s="26" t="s">
        <v>52</v>
      </c>
      <c r="D101" s="29" t="s">
        <v>150</v>
      </c>
      <c r="E101" s="26" t="s">
        <v>21</v>
      </c>
      <c r="F101" s="26">
        <v>22</v>
      </c>
      <c r="G101" s="27"/>
      <c r="H101" s="28">
        <f t="shared" si="8"/>
        <v>0</v>
      </c>
    </row>
    <row r="102" spans="1:8" s="1" customFormat="1" ht="15" customHeight="1">
      <c r="A102" s="26" t="s">
        <v>179</v>
      </c>
      <c r="B102" s="26"/>
      <c r="C102" s="26"/>
      <c r="D102" s="29" t="s">
        <v>152</v>
      </c>
      <c r="E102" s="26" t="s">
        <v>19</v>
      </c>
      <c r="F102" s="26">
        <v>170</v>
      </c>
      <c r="G102" s="27"/>
      <c r="H102" s="28">
        <f t="shared" si="8"/>
        <v>0</v>
      </c>
    </row>
    <row r="103" spans="1:8" s="1" customFormat="1" ht="25.5">
      <c r="A103" s="26" t="s">
        <v>180</v>
      </c>
      <c r="B103" s="26">
        <v>921</v>
      </c>
      <c r="C103" s="26">
        <v>210204105</v>
      </c>
      <c r="D103" s="31" t="s">
        <v>53</v>
      </c>
      <c r="E103" s="26" t="s">
        <v>21</v>
      </c>
      <c r="F103" s="26">
        <v>11</v>
      </c>
      <c r="G103" s="27"/>
      <c r="H103" s="28">
        <f t="shared" si="8"/>
        <v>0</v>
      </c>
    </row>
    <row r="104" spans="1:8" s="1" customFormat="1" ht="25.5">
      <c r="A104" s="26" t="s">
        <v>181</v>
      </c>
      <c r="B104" s="26">
        <v>316</v>
      </c>
      <c r="C104" s="26">
        <v>31674007</v>
      </c>
      <c r="D104" s="29" t="s">
        <v>54</v>
      </c>
      <c r="E104" s="26" t="s">
        <v>21</v>
      </c>
      <c r="F104" s="26">
        <v>11</v>
      </c>
      <c r="G104" s="27"/>
      <c r="H104" s="28">
        <f t="shared" si="8"/>
        <v>0</v>
      </c>
    </row>
    <row r="105" spans="1:8" s="1" customFormat="1" ht="12.75">
      <c r="A105" s="26" t="s">
        <v>182</v>
      </c>
      <c r="B105" s="26">
        <v>742</v>
      </c>
      <c r="C105" s="26">
        <v>742230003</v>
      </c>
      <c r="D105" s="29" t="s">
        <v>201</v>
      </c>
      <c r="E105" s="26" t="s">
        <v>21</v>
      </c>
      <c r="F105" s="30">
        <v>7</v>
      </c>
      <c r="G105" s="27"/>
      <c r="H105" s="28">
        <f t="shared" si="8"/>
        <v>0</v>
      </c>
    </row>
    <row r="106" spans="1:8" s="1" customFormat="1" ht="38.25">
      <c r="A106" s="26" t="s">
        <v>183</v>
      </c>
      <c r="B106" s="26">
        <v>384</v>
      </c>
      <c r="C106" s="26" t="s">
        <v>195</v>
      </c>
      <c r="D106" s="29" t="s">
        <v>153</v>
      </c>
      <c r="E106" s="26" t="s">
        <v>21</v>
      </c>
      <c r="F106" s="30">
        <v>7</v>
      </c>
      <c r="G106" s="27"/>
      <c r="H106" s="28">
        <f t="shared" si="8"/>
        <v>0</v>
      </c>
    </row>
    <row r="107" spans="1:8" s="1" customFormat="1" ht="12.75">
      <c r="A107" s="26" t="s">
        <v>184</v>
      </c>
      <c r="B107" s="46"/>
      <c r="C107" s="46" t="s">
        <v>195</v>
      </c>
      <c r="D107" s="47" t="s">
        <v>155</v>
      </c>
      <c r="E107" s="46" t="s">
        <v>19</v>
      </c>
      <c r="F107" s="46">
        <v>470</v>
      </c>
      <c r="G107" s="48"/>
      <c r="H107" s="28">
        <f t="shared" si="8"/>
        <v>0</v>
      </c>
    </row>
    <row r="108" spans="1:8" s="1" customFormat="1" ht="12.75">
      <c r="A108" s="26" t="s">
        <v>190</v>
      </c>
      <c r="B108" s="46"/>
      <c r="C108" s="46" t="s">
        <v>195</v>
      </c>
      <c r="D108" s="47" t="s">
        <v>156</v>
      </c>
      <c r="E108" s="46" t="s">
        <v>19</v>
      </c>
      <c r="F108" s="46">
        <v>180</v>
      </c>
      <c r="G108" s="48"/>
      <c r="H108" s="28">
        <f t="shared" si="8"/>
        <v>0</v>
      </c>
    </row>
    <row r="109" spans="1:8" s="1" customFormat="1" ht="12.75">
      <c r="A109" s="26" t="s">
        <v>191</v>
      </c>
      <c r="B109" s="46"/>
      <c r="C109" s="46" t="s">
        <v>195</v>
      </c>
      <c r="D109" s="47" t="s">
        <v>197</v>
      </c>
      <c r="E109" s="46" t="s">
        <v>194</v>
      </c>
      <c r="F109" s="46">
        <v>1</v>
      </c>
      <c r="G109" s="48"/>
      <c r="H109" s="28">
        <f t="shared" si="8"/>
        <v>0</v>
      </c>
    </row>
    <row r="110" spans="1:8" s="1" customFormat="1" ht="12.75">
      <c r="A110" s="26" t="s">
        <v>62</v>
      </c>
      <c r="B110" s="46"/>
      <c r="C110" s="46"/>
      <c r="D110" s="47" t="s">
        <v>62</v>
      </c>
      <c r="E110" s="46" t="s">
        <v>62</v>
      </c>
      <c r="F110" s="46" t="s">
        <v>62</v>
      </c>
      <c r="G110" s="48"/>
      <c r="H110" s="49">
        <f>SUM(H81:H109)</f>
        <v>0</v>
      </c>
    </row>
    <row r="111" spans="1:8" s="1" customFormat="1" ht="12.75">
      <c r="A111" s="23"/>
      <c r="B111" s="51"/>
      <c r="C111" s="51"/>
      <c r="D111" s="52"/>
      <c r="E111" s="51"/>
      <c r="F111" s="51"/>
      <c r="G111" s="53"/>
      <c r="H111" s="54"/>
    </row>
  </sheetData>
  <printOptions/>
  <pageMargins left="0.25" right="0.25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Mayer</dc:creator>
  <cp:keywords/>
  <dc:description/>
  <cp:lastModifiedBy>Pavlína Tůmová</cp:lastModifiedBy>
  <cp:lastPrinted>2024-02-22T09:00:14Z</cp:lastPrinted>
  <dcterms:created xsi:type="dcterms:W3CDTF">2024-01-29T06:53:16Z</dcterms:created>
  <dcterms:modified xsi:type="dcterms:W3CDTF">2024-03-06T14:13:46Z</dcterms:modified>
  <cp:category/>
  <cp:version/>
  <cp:contentType/>
  <cp:contentStatus/>
</cp:coreProperties>
</file>