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xr:revisionPtr revIDLastSave="2038" documentId="13_ncr:1_{174D27BF-296B-4666-AA56-854A0500148E}" xr6:coauthVersionLast="47" xr6:coauthVersionMax="47" xr10:uidLastSave="{42ED554D-D420-4F4D-8BE9-F7BFD4C7824C}"/>
  <bookViews>
    <workbookView xWindow="-108" yWindow="-108" windowWidth="23256" windowHeight="12456" xr2:uid="{00000000-000D-0000-FFFF-FFFF00000000}"/>
  </bookViews>
  <sheets>
    <sheet name="Rekapitulace" sheetId="1" r:id="rId1"/>
    <sheet name="ZŠ Dukelská" sheetId="75" r:id="rId2"/>
    <sheet name="ZŠ Jiráskova" sheetId="72" r:id="rId3"/>
    <sheet name="ZŠ a MŠ Na Karlově" sheetId="73" r:id="rId4"/>
    <sheet name="ZŠ a PŠ" sheetId="74" r:id="rId5"/>
  </sheets>
  <definedNames>
    <definedName name="_xlnm._FilterDatabase" localSheetId="3" hidden="1">'ZŠ a MŠ Na Karlově'!$A$2:$J$81</definedName>
    <definedName name="_xlnm._FilterDatabase" localSheetId="4" hidden="1">'ZŠ a PŠ'!$A$2:$J$69</definedName>
    <definedName name="_xlnm._FilterDatabase" localSheetId="1" hidden="1">'ZŠ Dukelská'!$A$2:$J$85</definedName>
    <definedName name="_xlnm._FilterDatabase" localSheetId="2" hidden="1">'ZŠ Jiráskova'!$A$2:$J$78</definedName>
    <definedName name="_Toc515456815" localSheetId="3">'ZŠ a MŠ Na Karlově'!#REF!</definedName>
    <definedName name="_Toc515456815" localSheetId="4">'ZŠ a PŠ'!#REF!</definedName>
    <definedName name="_Toc515456815" localSheetId="1">'ZŠ Dukelská'!#REF!</definedName>
    <definedName name="_Toc515456815" localSheetId="2">'ZŠ Jiráskova'!#REF!</definedName>
    <definedName name="Excel_BuiltIn_Print_Titles_1" localSheetId="0">Rekapitulace!#REF!</definedName>
    <definedName name="Excel_BuiltIn_Print_Titles_1" localSheetId="3">'ZŠ a MŠ Na Karlově'!$C$2:$FY$2</definedName>
    <definedName name="Excel_BuiltIn_Print_Titles_1" localSheetId="4">'ZŠ a PŠ'!$C$2:$FY$2</definedName>
    <definedName name="Excel_BuiltIn_Print_Titles_1" localSheetId="1">'ZŠ Dukelská'!$C$2:$GY$2</definedName>
    <definedName name="Excel_BuiltIn_Print_Titles_1" localSheetId="2">'ZŠ Jiráskova'!$C$2:$FY$2</definedName>
    <definedName name="Excel_BuiltIn_Print_Titles_1">#REF!</definedName>
    <definedName name="_xlnm.Print_Titles" localSheetId="3">'ZŠ a MŠ Na Karlově'!$2:$2</definedName>
    <definedName name="_xlnm.Print_Titles" localSheetId="4">'ZŠ a PŠ'!$2:$2</definedName>
    <definedName name="_xlnm.Print_Titles" localSheetId="1">'ZŠ Dukelská'!$2:$2</definedName>
    <definedName name="_xlnm.Print_Titles" localSheetId="2">'ZŠ Jiráskova'!$2:$2</definedName>
    <definedName name="_xlnm.Print_Area" localSheetId="0">Rekapitulace!$A$1:$E$21</definedName>
    <definedName name="_xlnm.Print_Area" localSheetId="3">'ZŠ a MŠ Na Karlově'!$A$1:$J$45</definedName>
    <definedName name="_xlnm.Print_Area" localSheetId="4">'ZŠ a PŠ'!$A$1:$J$33</definedName>
    <definedName name="_xlnm.Print_Area" localSheetId="1">'ZŠ Dukelská'!$A$1:$J$49</definedName>
    <definedName name="_xlnm.Print_Area" localSheetId="2">'ZŠ Jiráskova'!$A$1:$J$42</definedName>
    <definedName name="Z_4D0D2B2A_9DF8_458C_AAEE_86A80A3339F0_.wvu.Cols" localSheetId="3" hidden="1">'ZŠ a MŠ Na Karlově'!#REF!</definedName>
    <definedName name="Z_4D0D2B2A_9DF8_458C_AAEE_86A80A3339F0_.wvu.Cols" localSheetId="4" hidden="1">'ZŠ a PŠ'!#REF!</definedName>
    <definedName name="Z_4D0D2B2A_9DF8_458C_AAEE_86A80A3339F0_.wvu.Cols" localSheetId="1" hidden="1">'ZŠ Dukelská'!#REF!</definedName>
    <definedName name="Z_4D0D2B2A_9DF8_458C_AAEE_86A80A3339F0_.wvu.Cols" localSheetId="2" hidden="1">'ZŠ Jiráskova'!#REF!</definedName>
    <definedName name="Z_4D0D2B2A_9DF8_458C_AAEE_86A80A3339F0_.wvu.FilterData" localSheetId="3" hidden="1">'ZŠ a MŠ Na Karlově'!$A$2:$J$81</definedName>
    <definedName name="Z_4D0D2B2A_9DF8_458C_AAEE_86A80A3339F0_.wvu.FilterData" localSheetId="4" hidden="1">'ZŠ a PŠ'!$A$2:$J$69</definedName>
    <definedName name="Z_4D0D2B2A_9DF8_458C_AAEE_86A80A3339F0_.wvu.FilterData" localSheetId="1" hidden="1">'ZŠ Dukelská'!$A$2:$J$85</definedName>
    <definedName name="Z_4D0D2B2A_9DF8_458C_AAEE_86A80A3339F0_.wvu.FilterData" localSheetId="2" hidden="1">'ZŠ Jiráskova'!$A$2:$J$78</definedName>
    <definedName name="Z_4D0D2B2A_9DF8_458C_AAEE_86A80A3339F0_.wvu.PrintArea" localSheetId="3" hidden="1">'ZŠ a MŠ Na Karlově'!$A$2:$J$81</definedName>
    <definedName name="Z_4D0D2B2A_9DF8_458C_AAEE_86A80A3339F0_.wvu.PrintArea" localSheetId="4" hidden="1">'ZŠ a PŠ'!$A$2:$J$69</definedName>
    <definedName name="Z_4D0D2B2A_9DF8_458C_AAEE_86A80A3339F0_.wvu.PrintArea" localSheetId="1" hidden="1">'ZŠ Dukelská'!$A$2:$J$85</definedName>
    <definedName name="Z_4D0D2B2A_9DF8_458C_AAEE_86A80A3339F0_.wvu.PrintArea" localSheetId="2" hidden="1">'ZŠ Jiráskova'!$A$2:$J$78</definedName>
    <definedName name="Z_4D0D2B2A_9DF8_458C_AAEE_86A80A3339F0_.wvu.PrintTitles" localSheetId="3" hidden="1">'ZŠ a MŠ Na Karlově'!$2:$2</definedName>
    <definedName name="Z_4D0D2B2A_9DF8_458C_AAEE_86A80A3339F0_.wvu.PrintTitles" localSheetId="4" hidden="1">'ZŠ a PŠ'!$2:$2</definedName>
    <definedName name="Z_4D0D2B2A_9DF8_458C_AAEE_86A80A3339F0_.wvu.PrintTitles" localSheetId="1" hidden="1">'ZŠ Dukelská'!$2:$2</definedName>
    <definedName name="Z_4D0D2B2A_9DF8_458C_AAEE_86A80A3339F0_.wvu.PrintTitles" localSheetId="2" hidden="1">'ZŠ Jiráskova'!$2:$2</definedName>
    <definedName name="Z_663F3EEA_54DF_4CA4_AC64_811AA139A51B_.wvu.FilterData" localSheetId="3" hidden="1">'ZŠ a MŠ Na Karlově'!$A$2:$J$81</definedName>
    <definedName name="Z_663F3EEA_54DF_4CA4_AC64_811AA139A51B_.wvu.FilterData" localSheetId="4" hidden="1">'ZŠ a PŠ'!$A$2:$J$69</definedName>
    <definedName name="Z_663F3EEA_54DF_4CA4_AC64_811AA139A51B_.wvu.FilterData" localSheetId="1" hidden="1">'ZŠ Dukelská'!$A$2:$J$85</definedName>
    <definedName name="Z_663F3EEA_54DF_4CA4_AC64_811AA139A51B_.wvu.FilterData" localSheetId="2" hidden="1">'ZŠ Jiráskova'!$A$2:$J$78</definedName>
    <definedName name="Z_8739B187_5193_4A50_AB3C_AACA053D53F9_.wvu.Cols" localSheetId="3" hidden="1">'ZŠ a MŠ Na Karlově'!#REF!</definedName>
    <definedName name="Z_8739B187_5193_4A50_AB3C_AACA053D53F9_.wvu.Cols" localSheetId="4" hidden="1">'ZŠ a PŠ'!#REF!</definedName>
    <definedName name="Z_8739B187_5193_4A50_AB3C_AACA053D53F9_.wvu.Cols" localSheetId="1" hidden="1">'ZŠ Dukelská'!#REF!</definedName>
    <definedName name="Z_8739B187_5193_4A50_AB3C_AACA053D53F9_.wvu.Cols" localSheetId="2" hidden="1">'ZŠ Jiráskova'!#REF!</definedName>
    <definedName name="Z_8739B187_5193_4A50_AB3C_AACA053D53F9_.wvu.FilterData" localSheetId="3" hidden="1">'ZŠ a MŠ Na Karlově'!$A$2:$J$81</definedName>
    <definedName name="Z_8739B187_5193_4A50_AB3C_AACA053D53F9_.wvu.FilterData" localSheetId="4" hidden="1">'ZŠ a PŠ'!$A$2:$J$69</definedName>
    <definedName name="Z_8739B187_5193_4A50_AB3C_AACA053D53F9_.wvu.FilterData" localSheetId="1" hidden="1">'ZŠ Dukelská'!$A$2:$J$85</definedName>
    <definedName name="Z_8739B187_5193_4A50_AB3C_AACA053D53F9_.wvu.FilterData" localSheetId="2" hidden="1">'ZŠ Jiráskova'!$A$2:$J$78</definedName>
    <definedName name="Z_C813679C_1F25_4E8B_B995_533787F0CCF2_.wvu.Cols" localSheetId="3" hidden="1">'ZŠ a MŠ Na Karlově'!#REF!</definedName>
    <definedName name="Z_C813679C_1F25_4E8B_B995_533787F0CCF2_.wvu.Cols" localSheetId="4" hidden="1">'ZŠ a PŠ'!#REF!</definedName>
    <definedName name="Z_C813679C_1F25_4E8B_B995_533787F0CCF2_.wvu.Cols" localSheetId="1" hidden="1">'ZŠ Dukelská'!#REF!</definedName>
    <definedName name="Z_C813679C_1F25_4E8B_B995_533787F0CCF2_.wvu.Cols" localSheetId="2" hidden="1">'ZŠ Jiráskova'!#REF!</definedName>
    <definedName name="Z_C813679C_1F25_4E8B_B995_533787F0CCF2_.wvu.FilterData" localSheetId="3" hidden="1">'ZŠ a MŠ Na Karlově'!$A$2:$J$81</definedName>
    <definedName name="Z_C813679C_1F25_4E8B_B995_533787F0CCF2_.wvu.FilterData" localSheetId="4" hidden="1">'ZŠ a PŠ'!$A$2:$J$69</definedName>
    <definedName name="Z_C813679C_1F25_4E8B_B995_533787F0CCF2_.wvu.FilterData" localSheetId="1" hidden="1">'ZŠ Dukelská'!$A$2:$J$85</definedName>
    <definedName name="Z_C813679C_1F25_4E8B_B995_533787F0CCF2_.wvu.FilterData" localSheetId="2" hidden="1">'ZŠ Jiráskova'!$A$2:$J$78</definedName>
    <definedName name="Z_C813679C_1F25_4E8B_B995_533787F0CCF2_.wvu.PrintArea" localSheetId="3" hidden="1">'ZŠ a MŠ Na Karlově'!$A$2:$J$81</definedName>
    <definedName name="Z_C813679C_1F25_4E8B_B995_533787F0CCF2_.wvu.PrintArea" localSheetId="4" hidden="1">'ZŠ a PŠ'!$A$2:$J$69</definedName>
    <definedName name="Z_C813679C_1F25_4E8B_B995_533787F0CCF2_.wvu.PrintArea" localSheetId="1" hidden="1">'ZŠ Dukelská'!$A$2:$J$85</definedName>
    <definedName name="Z_C813679C_1F25_4E8B_B995_533787F0CCF2_.wvu.PrintArea" localSheetId="2" hidden="1">'ZŠ Jiráskova'!$A$2:$J$78</definedName>
    <definedName name="Z_C813679C_1F25_4E8B_B995_533787F0CCF2_.wvu.PrintTitles" localSheetId="3" hidden="1">'ZŠ a MŠ Na Karlově'!$2:$2</definedName>
    <definedName name="Z_C813679C_1F25_4E8B_B995_533787F0CCF2_.wvu.PrintTitles" localSheetId="4" hidden="1">'ZŠ a PŠ'!$2:$2</definedName>
    <definedName name="Z_C813679C_1F25_4E8B_B995_533787F0CCF2_.wvu.PrintTitles" localSheetId="1" hidden="1">'ZŠ Dukelská'!$2:$2</definedName>
    <definedName name="Z_C813679C_1F25_4E8B_B995_533787F0CCF2_.wvu.PrintTitles" localSheetId="2" hidden="1">'ZŠ Jiráskova'!$2:$2</definedName>
    <definedName name="Z_D80F4BCD_90E6_4CF9_BB80_CD28A212AF14_.wvu.Cols" localSheetId="3" hidden="1">'ZŠ a MŠ Na Karlově'!#REF!</definedName>
    <definedName name="Z_D80F4BCD_90E6_4CF9_BB80_CD28A212AF14_.wvu.Cols" localSheetId="4" hidden="1">'ZŠ a PŠ'!#REF!</definedName>
    <definedName name="Z_D80F4BCD_90E6_4CF9_BB80_CD28A212AF14_.wvu.Cols" localSheetId="1" hidden="1">'ZŠ Dukelská'!#REF!</definedName>
    <definedName name="Z_D80F4BCD_90E6_4CF9_BB80_CD28A212AF14_.wvu.Cols" localSheetId="2" hidden="1">'ZŠ Jiráskova'!#REF!</definedName>
    <definedName name="Z_D80F4BCD_90E6_4CF9_BB80_CD28A212AF14_.wvu.FilterData" localSheetId="3" hidden="1">'ZŠ a MŠ Na Karlově'!$A$2:$J$81</definedName>
    <definedName name="Z_D80F4BCD_90E6_4CF9_BB80_CD28A212AF14_.wvu.FilterData" localSheetId="4" hidden="1">'ZŠ a PŠ'!$A$2:$J$69</definedName>
    <definedName name="Z_D80F4BCD_90E6_4CF9_BB80_CD28A212AF14_.wvu.FilterData" localSheetId="1" hidden="1">'ZŠ Dukelská'!$A$2:$J$85</definedName>
    <definedName name="Z_D80F4BCD_90E6_4CF9_BB80_CD28A212AF14_.wvu.FilterData" localSheetId="2" hidden="1">'ZŠ Jiráskova'!$A$2:$J$78</definedName>
    <definedName name="Z_D80F4BCD_90E6_4CF9_BB80_CD28A212AF14_.wvu.PrintArea" localSheetId="3" hidden="1">'ZŠ a MŠ Na Karlově'!$A$2:$J$81</definedName>
    <definedName name="Z_D80F4BCD_90E6_4CF9_BB80_CD28A212AF14_.wvu.PrintArea" localSheetId="4" hidden="1">'ZŠ a PŠ'!$A$2:$J$69</definedName>
    <definedName name="Z_D80F4BCD_90E6_4CF9_BB80_CD28A212AF14_.wvu.PrintArea" localSheetId="1" hidden="1">'ZŠ Dukelská'!$A$2:$J$85</definedName>
    <definedName name="Z_D80F4BCD_90E6_4CF9_BB80_CD28A212AF14_.wvu.PrintArea" localSheetId="2" hidden="1">'ZŠ Jiráskova'!$A$2:$J$78</definedName>
    <definedName name="Z_D80F4BCD_90E6_4CF9_BB80_CD28A212AF14_.wvu.PrintTitles" localSheetId="3" hidden="1">'ZŠ a MŠ Na Karlově'!$2:$2</definedName>
    <definedName name="Z_D80F4BCD_90E6_4CF9_BB80_CD28A212AF14_.wvu.PrintTitles" localSheetId="4" hidden="1">'ZŠ a PŠ'!$2:$2</definedName>
    <definedName name="Z_D80F4BCD_90E6_4CF9_BB80_CD28A212AF14_.wvu.PrintTitles" localSheetId="1" hidden="1">'ZŠ Dukelská'!$2:$2</definedName>
    <definedName name="Z_D80F4BCD_90E6_4CF9_BB80_CD28A212AF14_.wvu.PrintTitles" localSheetId="2" hidden="1">'ZŠ Jiráskova'!$2:$2</definedName>
    <definedName name="Z_F18F5723_E1DD_4928_A1A8_38350028BAD1_.wvu.Cols" localSheetId="3" hidden="1">'ZŠ a MŠ Na Karlově'!#REF!</definedName>
    <definedName name="Z_F18F5723_E1DD_4928_A1A8_38350028BAD1_.wvu.Cols" localSheetId="4" hidden="1">'ZŠ a PŠ'!#REF!</definedName>
    <definedName name="Z_F18F5723_E1DD_4928_A1A8_38350028BAD1_.wvu.Cols" localSheetId="1" hidden="1">'ZŠ Dukelská'!#REF!</definedName>
    <definedName name="Z_F18F5723_E1DD_4928_A1A8_38350028BAD1_.wvu.Cols" localSheetId="2" hidden="1">'ZŠ Jiráskova'!#REF!</definedName>
    <definedName name="Z_F18F5723_E1DD_4928_A1A8_38350028BAD1_.wvu.FilterData" localSheetId="3" hidden="1">'ZŠ a MŠ Na Karlově'!$A$2:$J$2</definedName>
    <definedName name="Z_F18F5723_E1DD_4928_A1A8_38350028BAD1_.wvu.FilterData" localSheetId="4" hidden="1">'ZŠ a PŠ'!$A$2:$J$2</definedName>
    <definedName name="Z_F18F5723_E1DD_4928_A1A8_38350028BAD1_.wvu.FilterData" localSheetId="1" hidden="1">'ZŠ Dukelská'!$A$2:$J$2</definedName>
    <definedName name="Z_F18F5723_E1DD_4928_A1A8_38350028BAD1_.wvu.FilterData" localSheetId="2" hidden="1">'ZŠ Jiráskova'!$A$2:$J$2</definedName>
    <definedName name="Z_F18F5723_E1DD_4928_A1A8_38350028BAD1_.wvu.PrintArea" localSheetId="3" hidden="1">'ZŠ a MŠ Na Karlově'!$A$2:$J$80</definedName>
    <definedName name="Z_F18F5723_E1DD_4928_A1A8_38350028BAD1_.wvu.PrintArea" localSheetId="4" hidden="1">'ZŠ a PŠ'!$A$2:$J$68</definedName>
    <definedName name="Z_F18F5723_E1DD_4928_A1A8_38350028BAD1_.wvu.PrintArea" localSheetId="1" hidden="1">'ZŠ Dukelská'!$A$2:$J$84</definedName>
    <definedName name="Z_F18F5723_E1DD_4928_A1A8_38350028BAD1_.wvu.PrintArea" localSheetId="2" hidden="1">'ZŠ Jiráskova'!$A$2:$J$77</definedName>
    <definedName name="Z_F18F5723_E1DD_4928_A1A8_38350028BAD1_.wvu.PrintTitles" localSheetId="3" hidden="1">'ZŠ a MŠ Na Karlově'!$2:$2</definedName>
    <definedName name="Z_F18F5723_E1DD_4928_A1A8_38350028BAD1_.wvu.PrintTitles" localSheetId="4" hidden="1">'ZŠ a PŠ'!$2:$2</definedName>
    <definedName name="Z_F18F5723_E1DD_4928_A1A8_38350028BAD1_.wvu.PrintTitles" localSheetId="1" hidden="1">'ZŠ Dukelská'!$2:$2</definedName>
    <definedName name="Z_F18F5723_E1DD_4928_A1A8_38350028BAD1_.wvu.PrintTitles" localSheetId="2" hidden="1">'ZŠ Jiráskova'!$2:$2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75" l="1"/>
  <c r="J17" i="75"/>
  <c r="J16" i="75"/>
  <c r="J15" i="75"/>
  <c r="J14" i="75"/>
  <c r="J13" i="75"/>
  <c r="J12" i="75"/>
  <c r="J11" i="75"/>
  <c r="J10" i="75"/>
  <c r="J9" i="75"/>
  <c r="J8" i="75"/>
  <c r="J7" i="75"/>
  <c r="J6" i="75"/>
  <c r="J14" i="74"/>
  <c r="J12" i="74"/>
  <c r="J11" i="74"/>
  <c r="J10" i="74"/>
  <c r="J30" i="73"/>
  <c r="J6" i="74"/>
  <c r="J11" i="73"/>
  <c r="J15" i="72"/>
  <c r="J12" i="72"/>
  <c r="J15" i="74"/>
  <c r="J15" i="73"/>
  <c r="J18" i="74"/>
  <c r="J17" i="74"/>
  <c r="J16" i="74"/>
  <c r="J14" i="73"/>
  <c r="J18" i="73"/>
  <c r="J17" i="73"/>
  <c r="J16" i="73"/>
  <c r="J28" i="73"/>
  <c r="J27" i="73"/>
  <c r="J26" i="73"/>
  <c r="J25" i="73"/>
  <c r="J24" i="73"/>
  <c r="J23" i="73"/>
  <c r="J22" i="73"/>
  <c r="J21" i="73"/>
  <c r="J20" i="73"/>
  <c r="J19" i="73"/>
  <c r="H19" i="75"/>
  <c r="H33" i="72"/>
  <c r="H36" i="73"/>
  <c r="J26" i="75"/>
  <c r="J25" i="75"/>
  <c r="J29" i="73"/>
  <c r="J13" i="73"/>
  <c r="J12" i="73"/>
  <c r="J30" i="72"/>
  <c r="J20" i="72"/>
  <c r="J17" i="72"/>
  <c r="J16" i="72"/>
  <c r="J10" i="73"/>
  <c r="J27" i="72"/>
  <c r="J33" i="75"/>
  <c r="J35" i="75"/>
  <c r="J34" i="75"/>
  <c r="J21" i="75"/>
  <c r="J20" i="75"/>
  <c r="J23" i="72"/>
  <c r="J30" i="74"/>
  <c r="J42" i="73"/>
  <c r="J39" i="72"/>
  <c r="J46" i="75"/>
  <c r="J6" i="72"/>
  <c r="J7" i="72"/>
  <c r="J8" i="72"/>
  <c r="J9" i="72"/>
  <c r="J10" i="72"/>
  <c r="J5" i="72" s="1"/>
  <c r="J42" i="72" s="1"/>
  <c r="C11" i="1" s="1"/>
  <c r="E11" i="1" s="1"/>
  <c r="J11" i="72"/>
  <c r="J13" i="72"/>
  <c r="J14" i="72"/>
  <c r="J18" i="72"/>
  <c r="J19" i="72"/>
  <c r="J21" i="72"/>
  <c r="J22" i="72"/>
  <c r="J24" i="72"/>
  <c r="J25" i="72"/>
  <c r="J26" i="72"/>
  <c r="J28" i="72"/>
  <c r="J29" i="72"/>
  <c r="J31" i="72"/>
  <c r="J32" i="72"/>
  <c r="J35" i="72"/>
  <c r="J36" i="72"/>
  <c r="J27" i="74"/>
  <c r="J26" i="74"/>
  <c r="J39" i="73"/>
  <c r="J38" i="73"/>
  <c r="J43" i="75"/>
  <c r="J42" i="75"/>
  <c r="J40" i="75"/>
  <c r="J24" i="74"/>
  <c r="J23" i="74"/>
  <c r="J22" i="74"/>
  <c r="J21" i="74"/>
  <c r="J39" i="75"/>
  <c r="J38" i="75"/>
  <c r="J37" i="75"/>
  <c r="J20" i="74"/>
  <c r="J19" i="74"/>
  <c r="J35" i="73"/>
  <c r="J36" i="75"/>
  <c r="J22" i="75"/>
  <c r="J23" i="75"/>
  <c r="J24" i="75"/>
  <c r="J27" i="75"/>
  <c r="J28" i="75"/>
  <c r="J29" i="75"/>
  <c r="J30" i="75"/>
  <c r="J31" i="75"/>
  <c r="J32" i="75"/>
  <c r="J9" i="74"/>
  <c r="J8" i="74"/>
  <c r="J7" i="74"/>
  <c r="J5" i="74" s="1"/>
  <c r="J33" i="74" s="1"/>
  <c r="C13" i="1" s="1"/>
  <c r="E13" i="1" s="1"/>
  <c r="J13" i="74"/>
  <c r="J31" i="73"/>
  <c r="J34" i="73"/>
  <c r="J33" i="73"/>
  <c r="J32" i="73"/>
  <c r="J9" i="73"/>
  <c r="J8" i="73"/>
  <c r="J7" i="73"/>
  <c r="J6" i="73"/>
  <c r="J34" i="72"/>
  <c r="J33" i="72"/>
  <c r="J41" i="75"/>
  <c r="J19" i="75"/>
  <c r="J5" i="75"/>
  <c r="J49" i="75" s="1"/>
  <c r="C10" i="1" s="1"/>
  <c r="E10" i="1" s="1"/>
  <c r="J47" i="75"/>
  <c r="J25" i="74"/>
  <c r="J37" i="73"/>
  <c r="J36" i="73"/>
  <c r="J5" i="73"/>
  <c r="J43" i="73"/>
  <c r="J31" i="74"/>
  <c r="J40" i="72"/>
  <c r="J29" i="74"/>
  <c r="J44" i="75"/>
  <c r="J45" i="75"/>
  <c r="J41" i="73"/>
  <c r="J38" i="72"/>
  <c r="J37" i="72"/>
  <c r="J28" i="74"/>
  <c r="J40" i="73"/>
  <c r="J45" i="73"/>
  <c r="C12" i="1"/>
  <c r="E12" i="1"/>
  <c r="E14" i="1" l="1"/>
  <c r="E16" i="1" s="1"/>
  <c r="E15" i="1" s="1"/>
</calcChain>
</file>

<file path=xl/sharedStrings.xml><?xml version="1.0" encoding="utf-8"?>
<sst xmlns="http://schemas.openxmlformats.org/spreadsheetml/2006/main" count="476" uniqueCount="137">
  <si>
    <t>pořadové číslo</t>
  </si>
  <si>
    <t>popis</t>
  </si>
  <si>
    <t>Kč/jednotka bez_DPH</t>
  </si>
  <si>
    <t>počet</t>
  </si>
  <si>
    <t>cena celkem / Kč bez DPH</t>
  </si>
  <si>
    <t>ks</t>
  </si>
  <si>
    <t>CENA CELKEM BEZ DPH:</t>
  </si>
  <si>
    <t>Množství</t>
  </si>
  <si>
    <t>set</t>
  </si>
  <si>
    <t>Instalace a služby</t>
  </si>
  <si>
    <t>Tablet</t>
  </si>
  <si>
    <t>laserový konferenční datový projektor</t>
  </si>
  <si>
    <t>Rozpočet</t>
  </si>
  <si>
    <t>Základní škola Benešov, Jiráskova 888</t>
  </si>
  <si>
    <t>Základní škola a Praktická škola Benešov, Hodějovského 1654</t>
  </si>
  <si>
    <t>Základní škola a mateřská škola Benešov, Na Karlově 372</t>
  </si>
  <si>
    <t>Technika</t>
  </si>
  <si>
    <t>Realizace</t>
  </si>
  <si>
    <t>Školení</t>
  </si>
  <si>
    <t>5G NR přenosný router</t>
  </si>
  <si>
    <t>Měřící technika</t>
  </si>
  <si>
    <t>Základní sada pro experimenty ve Fyzice obsahující: plastový kufřík pro bezpečné uložení senzorů (každý senzor má speciálně tvarovanou přihrádku), metodickou příručka učitele (včetně popisu úlohy, seznamu pomůcek a odhadu času potřebného na experiment), min. 28 žákovských úloh a sadu senzorů (bezdrátový senzor teploty, bezdrátový senzor tlaku, bezdrátový senzor napětí, bezdrátový senzor proudu, bezdrátový senzor světla, bezdrátový senzor pohybu, bezdrátový senzor magnetického pole, bezdrátový vozík s integrovaným senzorem síly, rychlosti a zrychlení a držák bezdrátového vozíku. Každý senzor musí být vybaven baterií a bezdrátovým komunikačním rozhraním standardu Bluetooth. Součástí dodávky také musí být sw aplikace, jednotná pro práci se všemi senzory.</t>
  </si>
  <si>
    <t>Základní sada pro experimenty v Biologii obsahující: plastový kufřík pro bezpečné uložení senzorů (každý senzor má speciálně tvarovanou přihrádku), metodickou příručka učitele, včetně popisu úlohy, seznamu pomůcek a odhadu času potřebného na experiment, USB flash disk s 28 žákovskými úlohami, sadu senzorů - bezdrátový senzor teploty, bezdrátový senzor CO2, bezdrátový senzor počasí s anemometrem a GPS (měří teplotu a tlak vzduchu, rychlost a směr větru, relativní vlhkost, UV index, pozici, rychlost a nadmořskou výšku dle GPS), bezdrátový senzor plynného O2, bezdrátový senzor krevního tlaku, senzor EKG.
Součástí dodávky také musí být sw aplikace, jednotná pro práci se všemi senzory.</t>
  </si>
  <si>
    <t>Interaktivní tabule pro přední projekci</t>
  </si>
  <si>
    <t>Interaktivní podlaha. Mobilní řešení - součástí dodávky box s projektorem a PC, bezdrátová klávesnice, projekční podložka o min. o rozměru 3x2m. Ovládání aktivity pohybem a dotykem nohou.</t>
  </si>
  <si>
    <t>Interaktivní panely</t>
  </si>
  <si>
    <t>Příslušenství interaktivní tabule</t>
  </si>
  <si>
    <t>WiFi Access Point - WiFi 6, pásma (2,4 GHz 573,5 Mb/s + 5 GHz 4800 Mb/s ), 1 port s rychlostí 1 Gbit, standardy 802.11a, 802.11b, 802.11g, 802.11n, 802.11ac a 802.11ax, PoE, WPA, WPA2, WPA-PSK, WPA-Enterprise a WPA3 šifrován</t>
  </si>
  <si>
    <t>USW-8-PoE je Gigabitový PoE L2 Switch od Ubiquiti Networks v desktop provedení s maximálním PoE budgetem 52W. Managovatelný switch s 8 Gigabit metalickými porty a celkovou propustnost 16 Gbps. Pouze 4 porty z 8 podporuje PoE napájení 802.3af/at s maximálním výkonem 30W/port. Switch je díky nízkému PoE budgetu vhodný spíše jako datový s napájením pár zařízení na okraji sítě.</t>
  </si>
  <si>
    <t xml:space="preserve">Switch domácí - desktop, centrálně řízený kontrolerem, 5× RJ-45, 5× 10/100/1000Base-T, PoE, podporuje 802,3af (PoE) a 802,3at (PoE+), celkový výkon 2,5 W, 5 portů s rychlostí 1 Gbit, provozní teplota od -5 do 45 °C, rozměry 21 × 107 × 70 mm (V×Š×H), </t>
  </si>
  <si>
    <t>Switch domácí - desktop, centrálně řízený kontrolerem, 16× RJ-45, PoE, QoS (Quality of Service), VLAN a LACP agregace linek, Statický routing, podporuje 802,3af (PoE) a 802,3at (PoE+), 8 PoE vstupů (PoE budget 45 W), přepínací kapacita 16 Gb/s, 16 portů s rychlostí 1 Gbit, provozní teplota od -5 do 40 °C, rozměry 43,7 × 191,7 × 185 mm (V×Š×H), hmotnost 1200 g</t>
  </si>
  <si>
    <t>WiFi Access Point - WiFi 6, dual-band (2,4 GHz 573,5 Mb/s + 5 GHz 4800 Mb/s ), 1 port s rychlostí 1 Gbit, standardy 802.11a, 802.11b, 802.11g, 802.11n, 802.11ac a 802.11ax, aktivní PoE 802.3at (PoE+) s napětím od 44 do 57 V, 1× LAN, WPA, WPA2, WPA-PSK, WPA-Enterprise a WPA3 šifrování, Guest Zone ochrana, neodnímatelná anténa, QoS (Quality of Service)</t>
  </si>
  <si>
    <t>Notebook</t>
  </si>
  <si>
    <t>Digitální binokulární lupa</t>
  </si>
  <si>
    <t>Monokulární mikroskop Levenhuk Rainbow 2L/D2L</t>
  </si>
  <si>
    <t>Žákovská sada pro experimenty v učebně přírodních věd obsahující: plastový kufřík pro bezpečné uložení senzorů (každý senzor má speciálně tvarovanou přihrádku), metodickou příručka učitele (včetně popisu úlohy, seznamu pomůcek a odhadu času potřebného na experiment), min. 28 žákovských úloh a sadu senzorů (bezdrátový senzor teploty, bezdrátový senzor síly, bezdrátový senzor tlaku, bezdrátový senzor pH, bezdrátový senzor tepu s ručními úchyty, bezdrátový senzor počasí s anemometrem a GPS, bezdrátový senzor napětí, bezdrátový senzor pohybu. Každý senzor musí být vybaven baterií a bezdrátovým komunikačním rozhraním standardu Bluetooth. Součástí dodávky také musí být sw aplikace, jednotná pro práci se všemi senzory.</t>
  </si>
  <si>
    <t>Základní sada pro experimenty v Chemii obsahující: plastový kufřík pro bezpečné uložení senzorů (každý senzor má speciálně tvarovanou přihrádku), metodickou příručka učitele (včetně popisu úlohy, seznamu pomůcek a odhadu času potřebného na experiment), min. 28 žákovských úloh a sadu senzorů - bezdrátový senzor teploty, bezdrátový senzor tlaku, bezdrátový senzor pH, bezdrátový senzor CO2, bezdrátový senzor vodivosti, bezdrátový kolorimetr a turbidimetr, plochá elektroda pH, elektroda oxidace a redukce, návlek na senzor CO2 pro měření ve vodě. Každý senzor musí být vybaven baterií a bezdrátovým komunikačním rozhraním standardu Bluetooth. Součástí dodávky také musí být sw aplikace, jednotná pro práci se všemi senzory.</t>
  </si>
  <si>
    <t>Mobilní internet 5G neomezená data (cena za měsíc)</t>
  </si>
  <si>
    <t>GARNI 3055 Arcus – WiFi meteostanice + čidla</t>
  </si>
  <si>
    <t>Ozvučení mobilní učebny</t>
  </si>
  <si>
    <t>Softwarový správce učebny</t>
  </si>
  <si>
    <t>Síťové prvky - AP</t>
  </si>
  <si>
    <t xml:space="preserve">Síťové prvky </t>
  </si>
  <si>
    <t>LTE WiFi modem - rychlost WiFi přenosu 4670Mb/s, LAN konektor: 2×, IPv6 Ready, Server, DHCP Client List a Address Reservation, WiFi 6, ( standardy: 802,11a, 802,11g, 802,11n, 802,11ac a 802,11ax ), počet SIM slotů: 1</t>
  </si>
  <si>
    <t>4 minifigurky s rozmanitými osobnostmi a vlastnostmi, se kterými se dá snadno ztotožnit a které napomáhají při rozvíjení schopnosti řešení problémů a sociálně emočních dovedností.
Obsahuje 2 malé motory, senzor barev, barevnou světelnou mřížku 3x3, chytrý malý hub se 2 vstupními/výstupními porty, připojení přes Bluetooth, 6osý gyroskop a dobíjecí Li-ion baterii s portem pro micro USB k nabíjení a připojení.
Sada se 449 dílky také obsahuje výběr známých kostek LEGO® a náhradní dílky pro intuitivní a snadné stavění.
Robustní úložný box s barevnými přihrádkami pro třídění a snadnou organizaci ve třídě.
Aplikace SPIKE™ přináší také intuitivní kódovací rozhraní vycházející z jazyka Scratch založené na ikonách a slovech. Je vhodné pro danou věkovou kategorii a pomáhá rozvíjet programovací schopnosti žáků.</t>
  </si>
  <si>
    <t>Přenosný design 2 v 1;Bezdrátová přenos v reálném čase; Zvětšení 10x až 400x
Horní a spodní podsvícení; Chytré sedmibarevné zbarvení; Pořizuje videa a fotografie; Dobíjecí</t>
  </si>
  <si>
    <t>mobilní datový projektor s laserovým světelným zdrojem s životností 20 000 hodin, technologie 3LCD, rozlišení WUXGA, výkon min. 6000 ANSI lumen, kontrast min. 3 000 000:1, projekční poměr v rozsahu min 1,1-1,75:1, V a H lens shift, vstupy min. HDMI, VGA, HDBaseT, hmotnost max 7,5 kg, barva bílá</t>
  </si>
  <si>
    <t>Základní škola Benešov, Dukelská 1818</t>
  </si>
  <si>
    <t>Projektový managment / administrace zakázky / koordinace</t>
  </si>
  <si>
    <t>Materiál</t>
  </si>
  <si>
    <t xml:space="preserve">Projektový managment </t>
  </si>
  <si>
    <t>Instační mateiál, kotvící mateiál, kabeláž, drobný mateiál</t>
  </si>
  <si>
    <t>Bluetooth reproduktor - aktivní, o výkonu minimálně 100W, frekvenční rozsah od 50 Hz do 20000 Hz, 3,5mm jack, Bluetooth 5.1, mikrofon, přehrávání USB flash, certifikace IPX4, ovládání přes zařízení s iOS nebo Android, výdrž baterie  minimálně 8 h</t>
  </si>
  <si>
    <r>
      <t>Elektricky výškově nastavitelný mobilní stojan. Kolečka minimálně 90 mm a brzdou. Rozsah pohybu 950 mm. Ovládání výšky přes menu dotykového displeje</t>
    </r>
    <r>
      <rPr>
        <b/>
        <sz val="10"/>
        <rFont val="Arial CE"/>
        <charset val="238"/>
      </rPr>
      <t xml:space="preserve"> nebo velkými tlačítky nohou</t>
    </r>
    <r>
      <rPr>
        <sz val="10"/>
        <rFont val="Arial CE"/>
        <family val="2"/>
        <charset val="238"/>
      </rPr>
      <t>. Nosnost 150 kg. Spotřeba ve stand-by 0.1 W. Pojistka proti přiskřípnutí. Záruka 5 let.</t>
    </r>
  </si>
  <si>
    <t>Rozšířená realita XR</t>
  </si>
  <si>
    <t>Mobilní box s min.4x VR náhlavními sety s minimálním 5" displejem a rozlišením minimálně 3600x1900, s minimálně 13MP přední kamerou s funkcí auto-focus, kapacitou baterie minimálně 4.000mAh, RAM minimálně 6GB, minimálně integrovaným 128GB uložištěm, 802.11 a/b/g/n Dual band 2.4/5Ghz Wi-Fi &amp; Bluetooth 4.2. Obsahují slot pro microSD pro rozšíření kapacity uložiště, USB-C rozhraní, součástí je ruční ovládací kontrolér. Integrované ovládací prvky pro spouštění, zastavení a zobrazení obsahu, podpora konektivity do softwarové aplikace/cloud prostředí umožňující správu a simultánní ovládání všech náhlavních sad samostatně či současně, umožňuje zasílat data o stavu zařízení, podporuje hromadné přijímání zobrazovaného obsahu z softwarové aplikace/cloud prostředí. Samotný box umožňuje napájet náhlavní sety skrze USB-C</t>
  </si>
  <si>
    <t>barevný TFT displej o rozměrech 154 x 86 mm s možností volby tmavého, nebo světlého pozadí, nastavením jasu, možností zapnutí a vypnutí podsvícení displeje v nastavených časech a možností nastavení automatického jasu
menu v českém, anglickém a německém jazyce
grafické zobrazení naměřené teploty a relativní vlhkosti barevnými kroužky
grafické zobrazení úhrnu srážek ikonami
ovládání hlavní jednotky pomocí tlačítek s proměnnou funkcí v závislosti na aktuálním zvoleném režimu
zobrazení naměřených hodnot na displeji v tabulce
zobrazení naměřených hodnot naměřených volitelnými čidly stejného výrobce na displeji v tabulce s možností pojmenování těchto čidel
zobrazení grafů naměřených hodnot barometrického tlaku, vnitřní a vnější teploty, rosného bodu a pocitové teploty, vnitřní a vnější relativní vlhkosti, rychlosti a poryvu větru, směru větru, UV indexu, slunečního záření a hodinového a denního úhrnu srážek na displeji za 12, 24, 48 a 72 hodin
velikost číslic - TFT displej může zobrazovat jakékoliv znaky a může se měnit v závislosti na aktuálně zobrazených datech.  V základním zobrazení je velikost číslic: venkovní teplota 7,5 mm, max a min hodnota venkovní teploty 2,5 mm, vnitřní teplota a rel. vlhkost 5,0 mm, čas, datum 3,5 mm, pocitová teplota, rosný bod, venkovní rel. vlhkost, 10 min. průměr rychlosti větru, max poryv větru 2,5 mm, UV index 3,5 mm, čas východu a západu Slunce 2,5 mm, sluneční záření 3,5 mm, barometrický tlak 4,5 mm,  srážky za den 7,5 mm, intenzita srážek, aktuální, hodinové, týdenní, měsíční roční srážky 2,0 mm, rychlost větru 7,5 mm, poryv větru 3,0 mm, směr větru 3,0 mm</t>
  </si>
  <si>
    <t>Meteorologická budka včetně příslušenství. Konstrukce musí být navržena tak, aby co nejvíce eliminovala dopadající sluneční paprsky. Celá sestava zahrnuje kovové schody, kovový stojan a samotnou meteorologickou budku.
Schody musí být vyrobeny s protiskluzovou úpravou, která zajišťuje bezpečný přístup i v zimním období. Kovový stojan o výšceminimálně  180 cm musí umožňovat provádět meteorologická měření ve výšce min. 190 cm nad zemí. Všechny kovové části konstrukce musí být chráněny proti korozi speciálním antikorozním akrylovým nátěrem.
Meteorologická budka je vybavena dvojitými stěnami, dvojitou podlahou a dvojitou střechou – všechny tyto části jsou pasivně odvětrávány, což zajišťuje stabilní vnitřní klima. Střecha je vyrobena z překrývajících se borovicových desek a je zakončena jednoduchým klikovým zámkem. Celá sestava (budka, stojan i schody) je dodávána v rozloženém stavu.
Rozměry budky jsou minimálně:
– Vnitřní rozměry: 75 × 50 × 50 cm
– Vnější rozměry: 86 × 77 × 56 cm
– Rozměr střechy: 110 × 77 cm</t>
  </si>
  <si>
    <t>Dotykové pero (stylus) - na tablet, aktivní, Bluetooth, Palm rejection, vyměnitelný hrot, nabíjení skrze USB-C konektor, určeno pro dodávané tablety, hmotnost do 35 g</t>
  </si>
  <si>
    <t>Stylus pro tablet</t>
  </si>
  <si>
    <t>Pouzdro na dodávaný tablet, zavírací, tvrdé, ochrana displeje proti poškrábání, integrovaný stojánek, zavírání na magnet, výřezy pro konektory a tlačítka a úchyt na stylus</t>
  </si>
  <si>
    <t>Obal na tablet</t>
  </si>
  <si>
    <t>Košík pro tablet</t>
  </si>
  <si>
    <t>Lehký a snadno přenosný košík pro 5 zařízení, ve čtyřech pestrých barvách, pro tablety i notebooky</t>
  </si>
  <si>
    <t>Záložní zdroj</t>
  </si>
  <si>
    <t xml:space="preserve">Školení </t>
  </si>
  <si>
    <t>Školení na efektivní využití VR brýlí ve výuce s časovou dotací minimálně 7 hodin</t>
  </si>
  <si>
    <t>Školení na využití dodávaných žákovských sad pro experimenty ve výuce s časovou dotací minimálně 4 hodiny</t>
  </si>
  <si>
    <t>Školení na rozvoj digitálních kompentencí s časovou dotací minimálně 4 hodiny</t>
  </si>
  <si>
    <t>Vzdělávací sada pro děti na 1. stupni</t>
  </si>
  <si>
    <t>Inteligentní Mikroskop</t>
  </si>
  <si>
    <t xml:space="preserve">Produkt umožňuje žákům základních, středních a vysokých škol zažít výuku a trénink první pomoci, simulační formou a reálných situací, které by byly ve skutečnosti neproveditelné. Celý produkt je založen na propojení brýlí pro virtuální realitu a resuscitační pany s datovým propojením, které na základě vyhodnocení datových výstupů resuscitační pany dále ovlivňují situaci, která je vizualizovaná pomocí virtuálních brýlí. Produkt byl z hlediska procesu vytvořen dle aktuálních postupů nejefektivnější první pomoci a je dále průběžně aktualizován.  Celý produkt se skládá z hardwaru, ovládacího softwaru, VR aplikací.
Bližší specifikace HW
1) Brýle pro virtuální realitu s rozlišením min. 4100 × 2100px, možnost ovládání pomocí rukou - Handtracking, obnovovací frekvence min. 120Hz, paměť 128 GB
2) Resuscitační figurína, která disponuje těmito funkcemi: Přirozené ucpání dýchacích cest, pohyblivá čelist, souhra při ventilaci a kompresi, zvedání a pokles hrudníku při správné ventilaci, označený bod hrudníku pro kompresi
3) Tablet: displej min. 10", FHD 2000×1200, 1,8 GHz, RAM 4GB, kapacita úložiště 128GB
Ovládací software produktu zajišťuje datové propojení, které zajišťuje efektivní a uživatelsky příjemný průběh výuky za využití virtuální reality a celkovou správu agendy spojené knihovnou aplikací. Hlavní funkcionalitami jsou: Spouštění a vzdálené řízení výuky ve VR, možnost parametrizace VR aplikace, online streaming obrazu z brýlí do tabletu, monitoru apod., vzdálená správa a aktualizace.
Aplikace pro virtuální realitu jsou vytvořeny tak, že v první části dokáží vysvětlit a naučit základní principy první pomoci a v druhé části následně umožní trénink v nejčastějších situací, prostředí a okolnostech. Pro tento produkt je charakteristické, že není potřeba přímý zásah pedagoga, či lektora. Pedagog/Lektor pouze dohlíží pomocí tabletu na průběh. Aplikace jsou vytvořeny, tak že žák přímo prochází konkrétními postupy a zároveň si rovnou vše zkouší v realistickém prostředí virtuální reality.
</t>
  </si>
  <si>
    <t>VR První pomoc</t>
  </si>
  <si>
    <t xml:space="preserve">Souprava výukové stavebnice určená k rozvoji STEM dovedností (věda, technologie, inženýrství, matematika) u dětí od 7 let. Souprava musí obsahovat minimálně 250 dílů, včetně chytrého prvku Smart Hub, středního motoru, senzoru pohybu a senzoru náklonu. Smart Hub slouží jako centrální jednotka pro řízení modelu a je napájen bateriemi nebo volitelným dobíjecím akumulátorem. Senzory musí umožňovat interaktivní reakce modelu na okolní prostředí, zatímco motor oživuje pohyblivé části konstrukce. 
Součástí stavebnice je i software stejného výrobce, který integruje programovací prostředí, výukové materiály a nástroje pro tvorbu dokumentace. Programování je založeno na přehledném systému s ikonami a je navrženo tak, aby bylo snadno pochopitelné i pro začínající uživatele. Software je kompatibilní s počítači i tablety s podporou Bluetooth 4.0 Low Energy a minimální velikostí displeje 8".
Celá sada je uložena v pevném plastovém boxu s barevně rozdělenými přihrádkami pro přehledné třídění a snadnou organizaci ve výuce. </t>
  </si>
  <si>
    <t>tablet min. 11palcový (úhlopříčně) Multi‑Touch displej IPS 2360 × 1640, uložiště min. 128GB, WiFi ax (2,4 GHz a 5 GHz), Bluetooth 5.3, přední 12MPx kamera, hlavní fotoaparát 12 MPx s rozlišením až 4k, systémový konektor USB-C, operační systém kompatibilní s iOS app, tříosý gyroskop, akcelerometr, barometr, snímač okolního osvětlení, vestavěná dobíjecí baterie s výdrží až 10 hodin, hmotnost do 480 gramů</t>
  </si>
  <si>
    <t>Mikroskop celkové zvětšení minimální 40 ×, celkové zvětšení maximální 400 ×, zvětšení hlavice minimální 4 ×, zvětšení hlavice maximální 40 ×, zvětšení okuláru minimální 10 ×, zvětšení okuláru maximální 10 ×, sklon hlavice 45 °, barva Šedá</t>
  </si>
  <si>
    <t xml:space="preserve"> Odolné celokovové tělo s ergonomickou rukojetí a integrovaným držákem kabelu;  Binokulární tubus se sklonem 45°, otočný o 360°;  Mezioční vzdálenost nastavitelná od 49 mm do 70 mm; 2 širokoúhlé okuláry 10x;  Zoom od 1x do 3x;  Souvislé zvětšení: od 10x do 30x; Pracovní vzdálenost 68 mm;  Oboustranné ostření s nastavitelným kroutícím momentem
; Bezdrátové 3-cestné LED osvětlení pro horní, spodní a souosé světlo;  5 intenzit nastavení osvětlení;  Napájecí adaptér/nabíječka 100-240 V a nabíjecí baterie</t>
  </si>
  <si>
    <t>Robotika, logika</t>
  </si>
  <si>
    <t>Robotická výuková stavebnice, sada pro třídu (10-15 žáků), obsahuje 6x žákovskou sadu (robot s programovcími tlačítky na horní straně, programovací tabulku a sadu příkazových karet). Sada je uložena v přepravní tašce, součástí je i herní pole a nabíjecí stanice pro roboty a aplikace s možností programování pomocí bloků.</t>
  </si>
  <si>
    <t>Dobíjecí skříň pro Notebook - uzamykatelná, prostor pro uložení až 32ks dle rozměrů (Notebook/tabletů), vertikální uložení zařízení, řízení nabíjení - funkce měkkého startu měří náběhové proudy a zabraňuje přetížení, rozložení startu nabíjení zařízení časovém rozmezí, pojistková ochrana proti přepětí a přetížení, nastavitelný časovač na konstantní nabíjení s možnosti naplánování napájení zařízení ve 3 časových plánech, správa kabelů, uzamykatelná, mobilní na kolečkách (dvě bržděné), max. velikost uložených zařízení 17" (až 420 x 340 x 40 mm), umožnuje připojit a nabíjet současně až 32 zařízení ze sítě 230V</t>
  </si>
  <si>
    <t>Notebook - Intel Core Ultra 7 268V, dotykový 13.8" antireflexní 2304 × 1536 120Hz, RAM 32GB LPDDR5x, Intel Arc, SSD 1000GB, podsvícená klávesnice, copilot, webkamera, USB 3.2 Gen 1, WiFi 7, hmotnost 1,35 kg, Windows 11 Pro</t>
  </si>
  <si>
    <t>WiFi Access Point - WiFi 6, pásma (2,4 GHz 573,5 Mb/s + 5 GHz 4800 Mb/s ), 4 port s rychlostí 1 Gbit, standardy 802.11a, 802.11b, 802.11g, 802.11n, 802.11ac a 802.11ax, PoE, WPA, WPA2, WPA-PSK, WPA-Enterprise a WPA3 šifrován</t>
  </si>
  <si>
    <t>Datové úložiště</t>
  </si>
  <si>
    <t>Pevný disk</t>
  </si>
  <si>
    <t>Pevný disk s kapacitu pro uložení velkého objemu dat;Vyrovnávací paměť činí 256 MB
Formát disku 3,5" pasuje do klasicky řešených slotů; Jako rozhraní pro propojení zařízení s HDD slouží SATA III
Rozměry disku dosahují 101,6 × 26,1 × 147 mm (š×v×h)</t>
  </si>
  <si>
    <t>tower UPS, záložní doba při 100% zátěži 5,8 min, záložní doba při 50% zátěži 19,1 min, skutečný a zdánlivý výkon 700 W / 1000 VA, maximální výstupní napětí 230 V, line interactive, 2×IEC Jumpers, 8×IEC 320 C13, ochrana síťového kabelu a USB, LCD displej a AVR, rozměry 219 × 171 × 439 mm (V×Š×H), hmotnost 18,86 kg</t>
  </si>
  <si>
    <t>NAS - rozměry maximálně (V x Š x H): 170 × 290 × 250 mm, Hmotnost do 6 kg, CPU:  čtyřjádrový min 2 GHz ,Paměť minimálně 4 GB DDR4  (rozšiřitelná až na 32 GB), Kompatibilní typ disku: 6× 3,5" nebo 2,5" SATA HDD/SSD (disky nejsou součástí balení); 2× M.2 2280 NVMe SSD (disky nejsou součástí balení), Disky vyměnitelné za provozu, pevného disku: 6 Maximální velikost jednoho svazku: 108 TB Externí port: 3× USB 3.2 Gen 1 a 2× eSATA Port LAN: 4× 1GbE RJ-45 Slot PCIe, 3.0: 1× 4pásmový slot x8, Systémový ventilátor: 2 (92 × 92 × 25 mm), Vstupní střídavé napětí: 100 V až 240 V AC, Frekvence napájení: 50/60 Hz, jednofázový</t>
  </si>
  <si>
    <t>modem LTE -  automatické záložní internetové připojení pro školu, 2x2 LTE kategorie 4, Podporuje evropská pásma: LTE (1, 3, 7, 8, 20, 28), WCDMA (1, 8), NanoSIM slot, PoE (802.3at) napájení + podpora "PoE Passthrough" 48 V (pasivní PoE), RP-SMA konektor pro volitelnou externí anténu, podpora UniFi Network management</t>
  </si>
  <si>
    <t>Racková konstrukce zdroje, záložní doba při 100% zátěži minimálně 7 min, záložní doba při 40% zátěži minimálně 25 min, skutečný a zdánlivý výkon minimálně 1650 W, výška pozice 2U, minimálně 4×IEC 320 C13, ochrana síťového kabelu, RJ45, USB, RS-232, LCD displej, rozměry maximálně 90 ×  450 × 450 mm (V×Š×H), hmotnost do 25kg</t>
  </si>
  <si>
    <t>NAS -volné pozice pro 2,5" SATA HDD, 3,5" SATA HDD disky disk, procesor AMD Ryzen V1500B s frekvencí 2,2 GHz, paměť RAM DDR4 2 GB, 1× eSATA, 4× LAN, 2× USB 3.0, 1× PCiE, rozměry 518,6 × 480 × 44 mm (H×Š×V), E10M20-T1, RKS02</t>
  </si>
  <si>
    <t>PC Server</t>
  </si>
  <si>
    <t>switch 24x port s rychlostí gigabit, 2x SFP slot, vrstva L2, VLAN, toto zařízení musí být stejného výrobce jako ostatní síťové prvky, aby byla zajištěna plná kompatibilita</t>
  </si>
  <si>
    <t>switch 24x port s rychlostí gigabit, 2x SFP slot, vrstva L2, VLAN, napájení PoE na 16x portech (celkem 95W), Unifi Network management; toto zařízení musí být stejného výrobce jako ostatní síťové prvky, aby byla zajištěna plná kompatibilita</t>
  </si>
  <si>
    <t>switch 16x port s rychlostí gigabit, vrstva L2, VLAN, napájení PoE na 8x portech (celkem 45W), toto zařízení musí být stejného výrobce jako ostatní síťové prvky, aby byla zajištěna plná kompatibilita</t>
  </si>
  <si>
    <t>switch 5x port s rychlostí gigabit, vrstva L2, VLAN, toto zařízení musí být stejného výrobce jako ostatní síťové prvky, aby byla zajištěna plná kompatibilita</t>
  </si>
  <si>
    <t>switch 16x port s rychlostí gigabit, vrstva L2, VLAN, napájení PoE na 4x portech (celkem 52W), toto zařízení musí být stejného výrobce jako ostatní síťové prvky, aby byla zajištěna plná kompatibilita</t>
  </si>
  <si>
    <t>switch 24x port s rychlostí gigabit, 2x SFP+ slot, vrstva L3 Static (L2+), VLAN, toto zařízení musí být stejného výrobce jako ostatní síťové prvky, aby byla zajištěna plná kompatibilita</t>
  </si>
  <si>
    <t>switch 48x port s rychlostí gigabit, 4x SFP slot, vrstva L2, VLAN, toto zařízení musí být stejného výrobce jako ostatní síťové prvky, aby byla zajištěna plná kompatibilita</t>
  </si>
  <si>
    <t>modem LTE -  automatické záložní internetové připojení pro školu, 2x2 LTE kategorie 4, Podporuje evropská pásma: LTE (1, 3, 7, 8, 20, 28), WCDMA (1, 8), NanoSIM slot, PoE (802.3at) napájení + podpora "PoE Passthrough" 48 V (pasivní PoE), RP-SMA konektor pro volitelnou externí anténu; toto zařízení musí být stejného výrobce jako ostatní síťové prvky, aby byla zajištěna plná kompatibilita</t>
  </si>
  <si>
    <t>WiFi Access Point - WiFi 6, pásma (2,4 GHz 573,5 Mb/s + 5 GHz 4800 Mb/s ), 4 porty s rychlostí 1 Gbit, standardy 802.11a, 802.11b, 802.11g, 802.11n, 802.11ac a 802.11ax, PoE, WPA, WPA2, WPA-PSK, WPA-Enterprise a WPA3 šifrován</t>
  </si>
  <si>
    <t>procesor Intel® Xeon® Silver 4509Y (8 core, 2.60 GHz, 22.5 MB L3, 125W), paměť DDR5 256 GB (8x 32GB, 5600 MT/s) Smart Memory, grafická karta NVIDIA L40/A16/L4/RTX 4000, 3x standard ventilátor, rozšiřující sloty - výchozí 4 x8 PCIe 5.0 slot, sloty na disky - 8 SFF, 4x SSD disk 960GB SATA 6G SFF Hot-plug format 2,5“, síťová karta 10Gb 2-port, diskový řadič pro až 8 disků SAS/SATA/NVME 4GB Cache, 2x zdroj 1000W, záruka 5 let On-Site Next Bussines Day, format tower</t>
  </si>
  <si>
    <t>procesor až 4,50 GHz, 10 MB mezipaměti, 6 jader) Raptor Lake, paměť minimálně 8 GB DDR4 3200 MHz (1 × 8 GB), paměťové sloty 2 SODIMM, pevný disk minimálně 256 GB M.2 SSD PCIe NVMe, grafická karta Intel® UHD, úhlopříčka displeje minimálně 39,6 cm (15,6"), rozlišení minimálně 1 920 × 1 080, typ monitoru  matný  displej, Full HD rozlišení, AntiGlare, 300 nits (cd/m2), 100% sRGB, bezdrátové připojení WiFi 6 (2x2), Bluetooth 5.2, čtečka paměťových karet SD (SD, SDHC, SDXC), porty a konektory 1× USB-C 3.2 Gen 2, 2× USB 3.2 Gen 1, 1× kombinovaný konektor sluchátek/mikrofonu, 1× HDMI 1.4, 1× RJ-45 (LAN), klávesnice s numerickou částí, napájecí adaptér 45 W, typ baterie 3článková lithium-iontová baterie (41 Wh), výdrž baterie 7 hodin a 15 minut, operační systém Windows 11 Pro 64-bit</t>
  </si>
  <si>
    <t xml:space="preserve"> 1U server, CPU AMD EPYC 9454P 48-Core 2,75GHz, motherboard v4, predni pozice moznost osazeni az 10 mixed mode SAS, SSD, NVMe disky, zadni pozice moznost osazeni az 2x SSD/NVMe 512GB RAMM, 2x480GB SSD Read intensive 6Gbps 12 2,5”hot plug , 5x1,2TB SAS HDD 12Gbps 512n 10k, hot plug, 3x PCIe slots (2x gen5), Raid adapter Perc H755, Dual Hot plug power, Backplane capable SAS, SATA, NVMe, UEFI Bios boot mode s GPT partition, Riser config 2, 3x16 LP (gen5), iDRAC Enterprise 16G, Dual port 1GbE Base-T (optional LOM), Dual port 10GbE Base-T adapter, Podpora pro virtualizaci Microsoft Hyper-V, VMWARE ESXi, RedHat Enterprise Linux;  ProSupport a záruka v režimu "Next Business Day" v místě zákazníka po dobu 36 měsíců</t>
  </si>
  <si>
    <t>Program pro tzv. classroom management, tedy pro řízení výuky na počítačích. Dává učitelům možnost spolupráce a kontroly nad zařízeními užívaných při výuce. Učitel tak např. vidí, co který žák na počítači dělá, má možnost s žáky sdílet svou obrazovku, vzdáleně převzít kontrolu nad jejich počítačem, rozeslat podklady pro práci, vybrat od žáku práci, znemožnit přístup na nevhodné stránky nebo rozeslat test. Program je dostupný v plně české verzi.
Součástí licence jsou 3 rok podpory výrobce(maintenance) zdarma! Podpora zahrnuje pravidelné aktualizace systému,e-mailovou podporu přímo výrobce software nebo možnost vyžádat si novoufunkci u výrobce.</t>
  </si>
  <si>
    <t>Dobíjecí skříň pro Notebook - horizontální prostor pro uložení až 32ks 11" zařízení, max. velikost uložených zařízení  445 x 335 x 40 mm (obsazení dvou pozic), vestavěný teplotní senzor, řízení nabíjení - funkce měkkého startu měří náběhové proudy a zabraňuje přetížení, rozložení startu nabíjení zařízení časovém rozmezí, pojistková ochrana proti přepětí a přetížení, nastavitelný časovač na konstantní nabíjení s možnosti naplánování napájení zařízení ve 3 časových plánech, správa kabelů, uzamykatelná, mobilní na kolečkách (dvě bržděné), umožnuje připojit a nabíjet současně až 32 zařízení přes USB-C 10.5W, barevné provedení modrá</t>
  </si>
  <si>
    <t>Dobíjecí skříň pro Notebook</t>
  </si>
  <si>
    <t>Dobíjecí skříň pro Tablety</t>
  </si>
  <si>
    <t>notebook s FHD rozlišením matným displejem 15,6" a LED podsvícením, min. 6 jader CPU s výkonem min. 17 000 bodu dle nezávislého testu www.cpubenchmark.net (v10), operační paměť min. 16GB DDR4 s možnosti rozšíření až na 64GB, pevný M.2 SSD s kapacitou min. 512GB, WiFi, LAN, Bluetooth, USB-C napájení, USB 3.1, HDMI, HD webkamera, čtečka otisků prstů, numerickou část, hmotnost max. 2,3 kg, operační systém s podporu AD (domény)</t>
  </si>
  <si>
    <t>Notebook učitelský</t>
  </si>
  <si>
    <t xml:space="preserve">Interaktivní displej s úhlopříčkou min. 75" (190cm) a rozlišením obrazu 4K UHD. Dotyková technologie umožňuje odlišit dotyk prstem (pro ovládání) a popisovačem (pro psaní). Součástí displeje musí být počítačový modul s minimálními parametry 6GB RAM a 32GB, který obsahuje aplikaci pro psaní na bílé ploše a prohlížeč webových stránek.Integrované reproduktory 2x20W, integrované mikrofonní pole, integrovaná čtečka NFC karet. Pro připojení minimálně konektory HDMI a USB-C (s napájením min. 65W) a podpora Wifi 6 (802.11ax). </t>
  </si>
  <si>
    <t>Interaktivní displej s úhlopříčkou min. 86" (218cm) a rozlišením obrazu 4K UHD. Dotyková technologie umožňuje odlišit dotyk prstem (pro ovládání) a popisovačem (pro psaní). Součástí displeje musí být počítačový modul s minimálními parametry 6GB RAM a 32GB, který obsahuje aplikaci pro psaní na bílé ploše a prohlížeč webových stránek. Integrované reproduktory 2x20W, integrované mikrofonní pole, integrovaná čtečka NFC karet. Pro připojení minimálně konektory HDMI a USB-C (s napájením min. 65W) a podpora Wifi 6 (802.11ax).</t>
  </si>
  <si>
    <t>Samostatně DPH 21%:</t>
  </si>
  <si>
    <t>Cena celkem bez DPH:</t>
  </si>
  <si>
    <t>Cena celkem včetně DPH 21%:</t>
  </si>
  <si>
    <t>Pořadové číslo</t>
  </si>
  <si>
    <t>Název</t>
  </si>
  <si>
    <t>Popis - minimální parametry</t>
  </si>
  <si>
    <t>MJ</t>
  </si>
  <si>
    <t>Cena v Kč bez DPH / MJ</t>
  </si>
  <si>
    <t>Cena celkem v Kč bez DPH</t>
  </si>
  <si>
    <t>Zde uveďte, zda nabízený výrobek splňuje parametry (ANO/NE)</t>
  </si>
  <si>
    <t>Zde uveďte výrobce výrobku</t>
  </si>
  <si>
    <t>Zde uveďte typové označení výrobku</t>
  </si>
  <si>
    <t>Příloha č. XX - Kalkulace nabídkové ceny pro Veřejnou zakázku (Příloha č. XX smlouvy )</t>
  </si>
  <si>
    <t>Dodavtel je povinen dodržet minimální parametry uvedené v popisech jednotlivých položek. Zadavatel v technické specifikaci uvedl klíčové parametry nutné pro správnou funkčnost, aby zajistil jednoznačné vymezení  technických požadavků a usnadnil jejich kontrolu při hodnocení nabídek. Dodavatel je povinen tyto parametry plně dodržet, přičemž jejich nesplnění vede k vyloučení dodavatele ze zadávacího řízení.</t>
  </si>
  <si>
    <t>V případě že výrobce na daný produkt poskytuje záruku delší než dva roky, bude uplatněna délka záruky stanovená výrobcem.</t>
  </si>
  <si>
    <t>Instalace AV techniky,Instalace IT techniky, AV kabeláže, IT kabeláže, nastavení a konfigurace systému, základní zaškolení, likvidace obalů
Specialista IT - nastavení IT techniky
Stecialista interaktivní techniky - nastavení interaktivní techniky
Doprava, ubytování</t>
  </si>
  <si>
    <t>osob</t>
  </si>
  <si>
    <t>router/firewall/switch - podpora  aplikací  pro správu  zařízení, router a 8-portový switch (8x GbE RJ-45 LAN, 1x GbE RJ-45 WAN, 2x SFP+, vrstva L3 static,(L2+) VPN server, VLAN management), firewall s pokročilými zabezpečovací prvky (IDS/IPS, DPI, Endpoint Scanning, Threat Management a další funkce) , 3,5" HDD slot pro NVR uložiště (podporuje také 2,5" disky)</t>
  </si>
  <si>
    <t>přístupový bod stadardu WiFi 7 (be), MU-MIMO, dvourádiové, optimalizace antén, typ antené 4x4:4 v pásmu 5 GHz/6GHz, 2x2:2 v pásmu 2,4 GHz, možnost správy kontrolérem, v cloud nebo standalone, PoE 802.3 at, LAN port s podporou 2.5Gb</t>
  </si>
  <si>
    <t>52-port Gigabit řízený přepínač, volitelná hybridní správa přes webové nebo cloudové rozhraní, 48x Gigabit metal + 4x 10Gbit SFP+, propustnost 176Gbps, rychlost přesměrování až 130.9Mpps, IPv6, 802.3az (Green), L2 Multicast, IGMP snooping, LACP, QoS, VLAN, 802.1X, 19" rackmount</t>
  </si>
  <si>
    <t>28-port Gigabit řízený přepínač, volitelná hybridní správa přes webové nebo cloudové rozhraní, 24x Gigabit metal + 4x 10Gbit SFP+, propustnost 128Gbps, rychlost přesměrování až 95.2Mpps, PoE+ 802.3at (30W) na 24 portech - Power budget min. 370W, IPv6, 802.3az (Green), L2 Multicast, IGMP snooping, LACP, QoS, VLAN, 802.1X, 19" rackmount</t>
  </si>
  <si>
    <t>SFP Plus modul s 10Gbps připojením přes RJ45 konektor</t>
  </si>
  <si>
    <t>10G SFP + modul, krátký rozsah (300 m),</t>
  </si>
  <si>
    <t>8-portový multi-gigabitový inteligentně říděný prepínač s 2 SFP+ Uplink 100M/1G/2.5G/5G/10G Ethernet (RJ-45) 8x 10-Gigabit SFP+ 2x.</t>
  </si>
  <si>
    <t>Bezpečnostní brána určená pro rychlou a vysoce účinnou ochranu síťové infrastruktury a připojených uživatelů, poskytující privátní sítě (VPN). Musí podporovat cloudový analytický nástroj a různé typy VPN (IKEv2, IPSec, SSL). Správa a konfigurace musí být prostředí cloudové platformy.
Technické parametry: minimálně porty 2× 2,5G RJ-45, 2× 10G RJ-45 PoE+ (802.3at, celkem 30 W), 8× GbE RJ-45, 2× 10G SFP+, 1× USB 3.0, 1× konzolový port RJ-45, přenosová rychlost 10/100/1000/2500/10000 Mbps, minimální propustnost firewallu 10 000 Mbps, rozměry do 450 × 270 × 50 mm, hmotnost do 4 kg
Součástí dodávky musí být bezepčnostní balíček na 2 roky , kerý musí obsahova minimálně tyto služby: Sandboxing, Reputation Filter, Web Filtering, Anti-Malware, IPS, Application Patrol, Device Insight, SecuReporter</t>
  </si>
  <si>
    <t>Příloha č. 4 - Položkový rozpočet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</si>
</sst>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Kč&quot;* #,##0.00_);_(&quot;Kč&quot;* \(#,##0.00\);_(&quot;Kč&quot;* &quot;-&quot;??_);_(@_)"/>
    <numFmt numFmtId="165" formatCode="#,##0\ &quot;Kč&quot;"/>
    <numFmt numFmtId="166" formatCode="_-* #,##0\ &quot;Kč&quot;_-;\-* #,##0\ &quot;Kč&quot;_-;_-* &quot;-&quot;??\ &quot;Kč&quot;_-;_-@_-"/>
  </numFmts>
  <fonts count="32" x14ac:knownFonts="1">
    <font>
      <sz val="10"/>
      <name val="Arial CE"/>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CE"/>
      <charset val="238"/>
    </font>
    <font>
      <sz val="10"/>
      <name val="Arial CE"/>
      <family val="2"/>
      <charset val="238"/>
    </font>
    <font>
      <sz val="10"/>
      <color rgb="FFFF0000"/>
      <name val="Arial CE"/>
      <charset val="238"/>
    </font>
    <font>
      <u/>
      <sz val="10"/>
      <color indexed="12"/>
      <name val="Arial CE"/>
      <charset val="238"/>
    </font>
    <font>
      <b/>
      <sz val="22"/>
      <color rgb="FFFF0000"/>
      <name val="Arial CE"/>
      <charset val="238"/>
    </font>
    <font>
      <b/>
      <sz val="12"/>
      <color rgb="FFFF0000"/>
      <name val="Arial CE"/>
      <charset val="238"/>
    </font>
    <font>
      <sz val="11"/>
      <name val="Calibri"/>
      <family val="2"/>
      <scheme val="minor"/>
    </font>
    <font>
      <sz val="10"/>
      <name val="Arial"/>
      <family val="2"/>
    </font>
    <font>
      <b/>
      <sz val="10"/>
      <color rgb="FFFF0000"/>
      <name val="Arial CE"/>
      <charset val="238"/>
    </font>
    <font>
      <sz val="12"/>
      <color rgb="FFFF0000"/>
      <name val="Arial CE"/>
      <charset val="238"/>
    </font>
    <font>
      <b/>
      <sz val="8"/>
      <color rgb="FFFF0000"/>
      <name val="Arial CE"/>
      <charset val="238"/>
    </font>
    <font>
      <b/>
      <sz val="14"/>
      <name val="Arial CE"/>
      <charset val="238"/>
    </font>
    <font>
      <sz val="14"/>
      <name val="Arial CE"/>
      <charset val="238"/>
    </font>
    <font>
      <i/>
      <sz val="10"/>
      <name val="Arial CE"/>
      <charset val="238"/>
    </font>
    <font>
      <b/>
      <sz val="10"/>
      <name val="Arial CE"/>
      <charset val="238"/>
    </font>
    <font>
      <sz val="10"/>
      <name val="Arial"/>
      <family val="2"/>
      <charset val="238"/>
    </font>
    <font>
      <u/>
      <sz val="10"/>
      <color theme="10"/>
      <name val="Arial CE"/>
      <family val="2"/>
      <charset val="238"/>
    </font>
    <font>
      <u/>
      <sz val="10"/>
      <name val="Arial CE"/>
      <family val="2"/>
      <charset val="238"/>
    </font>
    <font>
      <sz val="10"/>
      <color theme="1"/>
      <name val="Arial"/>
      <family val="2"/>
      <charset val="238"/>
    </font>
    <font>
      <sz val="10"/>
      <color theme="1"/>
      <name val="Arial CE"/>
      <charset val="238"/>
    </font>
    <font>
      <u/>
      <sz val="10"/>
      <color theme="1"/>
      <name val="Arial CE"/>
      <family val="2"/>
      <charset val="238"/>
    </font>
    <font>
      <b/>
      <sz val="14"/>
      <name val="Arial CE"/>
      <family val="2"/>
      <charset val="238"/>
    </font>
    <font>
      <sz val="11"/>
      <name val="Arial CE"/>
      <charset val="238"/>
    </font>
    <font>
      <sz val="12"/>
      <name val="Arial CE"/>
      <charset val="238"/>
    </font>
    <font>
      <b/>
      <sz val="12"/>
      <color indexed="10"/>
      <name val="Arial CE"/>
      <charset val="238"/>
    </font>
    <font>
      <sz val="12"/>
      <color indexed="10"/>
      <name val="Arial CE"/>
      <charset val="238"/>
    </font>
    <font>
      <b/>
      <sz val="12"/>
      <color theme="1"/>
      <name val="Arial CE"/>
      <charset val="238"/>
    </font>
  </fonts>
  <fills count="8">
    <fill>
      <patternFill patternType="none"/>
    </fill>
    <fill>
      <patternFill patternType="gray125"/>
    </fill>
    <fill>
      <patternFill patternType="solid">
        <fgColor indexed="22"/>
        <bgColor indexed="31"/>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CC"/>
        <bgColor indexed="64"/>
      </patternFill>
    </fill>
  </fills>
  <borders count="2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auto="1"/>
      </left>
      <right style="medium">
        <color auto="1"/>
      </right>
      <top/>
      <bottom style="medium">
        <color auto="1"/>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auto="1"/>
      </right>
      <top/>
      <bottom style="medium">
        <color auto="1"/>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s>
  <cellStyleXfs count="28">
    <xf numFmtId="0" fontId="0" fillId="0" borderId="0"/>
    <xf numFmtId="0" fontId="6" fillId="0" borderId="0"/>
    <xf numFmtId="164" fontId="6" fillId="0" borderId="0" applyFont="0" applyFill="0" applyBorder="0" applyAlignment="0" applyProtection="0"/>
    <xf numFmtId="0" fontId="4" fillId="0" borderId="0"/>
    <xf numFmtId="0" fontId="4" fillId="0" borderId="0"/>
    <xf numFmtId="164" fontId="5" fillId="0" borderId="0" applyFont="0" applyFill="0" applyBorder="0" applyAlignment="0" applyProtection="0"/>
    <xf numFmtId="0" fontId="5" fillId="0" borderId="0"/>
    <xf numFmtId="164" fontId="6" fillId="0" borderId="0" applyFont="0" applyFill="0" applyBorder="0" applyAlignment="0" applyProtection="0"/>
    <xf numFmtId="0" fontId="3" fillId="0" borderId="0"/>
    <xf numFmtId="0" fontId="3" fillId="0" borderId="0"/>
    <xf numFmtId="164" fontId="5" fillId="0" borderId="0" applyFont="0" applyFill="0" applyBorder="0" applyAlignment="0" applyProtection="0"/>
    <xf numFmtId="164" fontId="6" fillId="0" borderId="0" applyFont="0" applyFill="0" applyBorder="0" applyAlignment="0" applyProtection="0"/>
    <xf numFmtId="0" fontId="2" fillId="0" borderId="0"/>
    <xf numFmtId="0" fontId="2" fillId="0" borderId="0"/>
    <xf numFmtId="164" fontId="5" fillId="0" borderId="0" applyFont="0" applyFill="0" applyBorder="0" applyAlignment="0" applyProtection="0"/>
    <xf numFmtId="164" fontId="6" fillId="0" borderId="0" applyFont="0" applyFill="0" applyBorder="0" applyAlignment="0" applyProtection="0"/>
    <xf numFmtId="0" fontId="2" fillId="0" borderId="0"/>
    <xf numFmtId="0" fontId="2" fillId="0" borderId="0"/>
    <xf numFmtId="164" fontId="5" fillId="0" borderId="0" applyFont="0" applyFill="0" applyBorder="0" applyAlignment="0" applyProtection="0"/>
    <xf numFmtId="0" fontId="8" fillId="0" borderId="0" applyNumberFormat="0" applyFill="0" applyBorder="0" applyAlignment="0" applyProtection="0">
      <alignment vertical="top"/>
      <protection locked="0"/>
    </xf>
    <xf numFmtId="9" fontId="5" fillId="0" borderId="0" applyFont="0" applyFill="0" applyBorder="0" applyAlignment="0" applyProtection="0"/>
    <xf numFmtId="0" fontId="5" fillId="0" borderId="0"/>
    <xf numFmtId="164" fontId="5" fillId="0" borderId="0" applyFont="0" applyFill="0" applyBorder="0" applyAlignment="0" applyProtection="0"/>
    <xf numFmtId="0" fontId="1" fillId="0" borderId="0"/>
    <xf numFmtId="0" fontId="11" fillId="0" borderId="0"/>
    <xf numFmtId="0" fontId="12" fillId="0" borderId="0"/>
    <xf numFmtId="0" fontId="8" fillId="0" borderId="0" applyNumberFormat="0" applyFill="0" applyBorder="0" applyAlignment="0" applyProtection="0">
      <alignment vertical="top"/>
      <protection locked="0"/>
    </xf>
    <xf numFmtId="0" fontId="21" fillId="0" borderId="0" applyNumberFormat="0" applyFill="0" applyBorder="0" applyAlignment="0" applyProtection="0"/>
  </cellStyleXfs>
  <cellXfs count="112">
    <xf numFmtId="0" fontId="0" fillId="0" borderId="0" xfId="0"/>
    <xf numFmtId="0" fontId="7" fillId="0" borderId="0" xfId="0" applyFont="1" applyProtection="1">
      <protection locked="0"/>
    </xf>
    <xf numFmtId="0" fontId="10" fillId="0" borderId="0" xfId="0" applyFont="1" applyAlignment="1">
      <alignment horizontal="center" vertical="center"/>
    </xf>
    <xf numFmtId="0" fontId="10" fillId="0" borderId="0" xfId="0" applyFont="1" applyAlignment="1">
      <alignment horizontal="left" vertical="center"/>
    </xf>
    <xf numFmtId="0" fontId="7" fillId="0" borderId="0" xfId="0" applyFont="1" applyAlignment="1" applyProtection="1">
      <alignment wrapText="1"/>
      <protection locked="0"/>
    </xf>
    <xf numFmtId="0" fontId="7" fillId="0" borderId="0" xfId="0" applyFont="1"/>
    <xf numFmtId="0" fontId="7" fillId="0" borderId="10" xfId="0" applyFont="1" applyBorder="1" applyProtection="1">
      <protection locked="0"/>
    </xf>
    <xf numFmtId="0" fontId="7" fillId="0" borderId="10" xfId="0" applyFont="1" applyBorder="1" applyAlignment="1" applyProtection="1">
      <alignment wrapText="1"/>
      <protection locked="0"/>
    </xf>
    <xf numFmtId="0" fontId="14" fillId="0" borderId="0" xfId="0" applyFont="1"/>
    <xf numFmtId="0" fontId="7" fillId="0" borderId="0" xfId="0" applyFont="1" applyAlignment="1">
      <alignment horizontal="center" vertical="center"/>
    </xf>
    <xf numFmtId="0" fontId="7" fillId="0" borderId="0" xfId="0" applyFont="1" applyAlignment="1">
      <alignment horizontal="left" vertical="center" wrapText="1"/>
    </xf>
    <xf numFmtId="0" fontId="13" fillId="0" borderId="0" xfId="0" applyFont="1" applyAlignment="1">
      <alignment horizontal="center" vertical="center" wrapText="1"/>
    </xf>
    <xf numFmtId="0" fontId="7" fillId="0" borderId="0" xfId="0" applyFont="1" applyAlignment="1">
      <alignment horizontal="left" vertical="top"/>
    </xf>
    <xf numFmtId="0" fontId="15" fillId="0" borderId="0" xfId="0" applyFont="1" applyAlignment="1">
      <alignment horizontal="left" vertical="top"/>
    </xf>
    <xf numFmtId="0" fontId="5" fillId="0" borderId="0" xfId="0" applyFont="1" applyProtection="1">
      <protection locked="0"/>
    </xf>
    <xf numFmtId="0" fontId="16" fillId="0" borderId="4" xfId="0" applyFont="1" applyBorder="1" applyAlignment="1" applyProtection="1">
      <alignment horizontal="center" wrapText="1"/>
      <protection locked="0"/>
    </xf>
    <xf numFmtId="0" fontId="16" fillId="4" borderId="9" xfId="0" applyFont="1" applyFill="1" applyBorder="1" applyAlignment="1" applyProtection="1">
      <alignment horizontal="left" vertical="top" wrapText="1" shrinkToFit="1"/>
      <protection locked="0"/>
    </xf>
    <xf numFmtId="0" fontId="16" fillId="0" borderId="0" xfId="0" applyFont="1" applyAlignment="1" applyProtection="1">
      <alignment horizontal="left" vertical="top" wrapText="1" shrinkToFit="1"/>
      <protection locked="0"/>
    </xf>
    <xf numFmtId="0" fontId="16" fillId="3" borderId="9" xfId="0" applyFont="1" applyFill="1" applyBorder="1" applyAlignment="1" applyProtection="1">
      <alignment horizontal="left" vertical="top" wrapText="1" shrinkToFit="1"/>
      <protection locked="0"/>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16" fillId="3" borderId="9" xfId="0" applyFont="1" applyFill="1" applyBorder="1" applyAlignment="1" applyProtection="1">
      <alignment horizontal="left" vertical="center" wrapText="1" shrinkToFit="1"/>
      <protection locked="0"/>
    </xf>
    <xf numFmtId="0" fontId="5" fillId="0" borderId="0" xfId="0" applyFont="1" applyAlignment="1">
      <alignment horizontal="center" vertical="center"/>
    </xf>
    <xf numFmtId="0" fontId="17" fillId="0" borderId="0" xfId="0" applyFont="1" applyProtection="1">
      <protection locked="0"/>
    </xf>
    <xf numFmtId="0" fontId="17" fillId="0" borderId="0" xfId="0" applyFont="1" applyAlignment="1" applyProtection="1">
      <alignment wrapText="1"/>
      <protection locked="0"/>
    </xf>
    <xf numFmtId="0" fontId="5" fillId="0" borderId="0" xfId="0" applyFont="1" applyAlignment="1">
      <alignment horizontal="center" vertical="center" wrapText="1"/>
    </xf>
    <xf numFmtId="0" fontId="19" fillId="0" borderId="1" xfId="0" applyFont="1" applyBorder="1" applyAlignment="1">
      <alignment horizontal="center" vertical="center" wrapText="1" shrinkToFit="1"/>
    </xf>
    <xf numFmtId="0" fontId="19" fillId="0" borderId="2" xfId="0" applyFont="1" applyBorder="1" applyAlignment="1">
      <alignment horizontal="center" vertical="center" wrapText="1" shrinkToFit="1"/>
    </xf>
    <xf numFmtId="165" fontId="19" fillId="0" borderId="3" xfId="0" applyNumberFormat="1" applyFont="1" applyBorder="1" applyAlignment="1">
      <alignment horizontal="center" vertical="top" wrapText="1" shrinkToFit="1"/>
    </xf>
    <xf numFmtId="165" fontId="19" fillId="0" borderId="5" xfId="0" applyNumberFormat="1" applyFont="1" applyBorder="1" applyAlignment="1">
      <alignment horizontal="right" vertical="center"/>
    </xf>
    <xf numFmtId="165" fontId="19" fillId="0" borderId="3" xfId="0" applyNumberFormat="1" applyFont="1" applyBorder="1" applyAlignment="1">
      <alignment horizontal="right" vertical="center"/>
    </xf>
    <xf numFmtId="0" fontId="5" fillId="0" borderId="18" xfId="0" applyFont="1" applyBorder="1" applyAlignment="1">
      <alignment horizontal="center" vertical="center" wrapText="1"/>
    </xf>
    <xf numFmtId="165" fontId="5" fillId="0" borderId="8" xfId="0" applyNumberFormat="1" applyFont="1" applyBorder="1" applyAlignment="1">
      <alignment horizontal="right" vertical="center" wrapText="1"/>
    </xf>
    <xf numFmtId="165" fontId="5" fillId="0" borderId="19" xfId="0" applyNumberFormat="1" applyFont="1" applyBorder="1" applyAlignment="1">
      <alignment horizontal="right" vertical="center" wrapText="1"/>
    </xf>
    <xf numFmtId="0" fontId="0" fillId="5" borderId="8" xfId="0" applyFill="1" applyBorder="1" applyAlignment="1" applyProtection="1">
      <alignment horizontal="center" vertical="center" wrapText="1" shrinkToFit="1"/>
      <protection locked="0"/>
    </xf>
    <xf numFmtId="0" fontId="27" fillId="0" borderId="0" xfId="0" applyFont="1" applyAlignment="1">
      <alignment horizontal="left" vertical="top"/>
    </xf>
    <xf numFmtId="0" fontId="28" fillId="0" borderId="0" xfId="0"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left" vertical="top" wrapText="1"/>
    </xf>
    <xf numFmtId="0" fontId="20" fillId="7" borderId="8" xfId="0" applyFont="1" applyFill="1" applyBorder="1" applyAlignment="1" applyProtection="1">
      <alignment horizontal="left" vertical="center" wrapText="1"/>
      <protection locked="0"/>
    </xf>
    <xf numFmtId="0" fontId="20" fillId="7" borderId="8"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8" xfId="0" applyFont="1" applyFill="1" applyBorder="1" applyAlignment="1">
      <alignment vertical="center" wrapText="1"/>
    </xf>
    <xf numFmtId="0" fontId="22" fillId="7" borderId="8" xfId="27" applyFont="1" applyFill="1" applyBorder="1" applyAlignment="1" applyProtection="1">
      <alignment horizontal="left" vertical="center" wrapText="1"/>
      <protection locked="0"/>
    </xf>
    <xf numFmtId="0" fontId="5" fillId="7" borderId="8" xfId="0" applyFont="1" applyFill="1" applyBorder="1" applyAlignment="1" applyProtection="1">
      <alignment horizontal="left" vertical="center" wrapText="1"/>
      <protection locked="0"/>
    </xf>
    <xf numFmtId="0" fontId="0" fillId="7" borderId="8" xfId="0" applyFill="1" applyBorder="1" applyAlignment="1" applyProtection="1">
      <alignment horizontal="left" vertical="center" wrapText="1"/>
      <protection locked="0"/>
    </xf>
    <xf numFmtId="0" fontId="5" fillId="7" borderId="11" xfId="0" applyFont="1" applyFill="1" applyBorder="1" applyAlignment="1">
      <alignment vertical="center" wrapText="1"/>
    </xf>
    <xf numFmtId="0" fontId="25" fillId="7" borderId="8" xfId="27" applyFont="1" applyFill="1" applyBorder="1" applyAlignment="1" applyProtection="1">
      <alignment horizontal="left" vertical="center" wrapText="1"/>
      <protection locked="0"/>
    </xf>
    <xf numFmtId="0" fontId="24" fillId="7" borderId="8" xfId="0" applyFont="1" applyFill="1" applyBorder="1" applyAlignment="1">
      <alignment horizontal="left" vertical="center" wrapText="1"/>
    </xf>
    <xf numFmtId="0" fontId="0" fillId="7" borderId="8" xfId="0" applyFill="1" applyBorder="1" applyAlignment="1">
      <alignment horizontal="left" vertical="center"/>
    </xf>
    <xf numFmtId="0" fontId="21" fillId="7" borderId="8" xfId="27" applyFill="1" applyBorder="1" applyAlignment="1" applyProtection="1">
      <alignment horizontal="left" vertical="center" wrapText="1"/>
      <protection locked="0"/>
    </xf>
    <xf numFmtId="0" fontId="5" fillId="7" borderId="8" xfId="0" applyFont="1" applyFill="1" applyBorder="1" applyAlignment="1">
      <alignment vertical="center"/>
    </xf>
    <xf numFmtId="166" fontId="5" fillId="7" borderId="8" xfId="5" applyNumberFormat="1" applyFont="1" applyFill="1" applyBorder="1" applyAlignment="1" applyProtection="1">
      <alignment horizontal="center" vertical="center"/>
      <protection locked="0"/>
    </xf>
    <xf numFmtId="166" fontId="5" fillId="7" borderId="8" xfId="2" applyNumberFormat="1" applyFont="1" applyFill="1" applyBorder="1" applyAlignment="1" applyProtection="1">
      <alignment vertical="center"/>
      <protection locked="0"/>
    </xf>
    <xf numFmtId="0" fontId="24" fillId="7" borderId="8" xfId="0" applyFont="1" applyFill="1" applyBorder="1" applyAlignment="1" applyProtection="1">
      <alignment horizontal="left" vertical="center" wrapText="1"/>
      <protection locked="0"/>
    </xf>
    <xf numFmtId="0" fontId="31" fillId="0" borderId="0" xfId="0" applyFont="1" applyAlignment="1">
      <alignment horizontal="left" vertical="center"/>
    </xf>
    <xf numFmtId="0" fontId="16" fillId="0" borderId="4" xfId="0" applyFont="1" applyBorder="1" applyAlignment="1">
      <alignment horizontal="center" wrapText="1"/>
    </xf>
    <xf numFmtId="0" fontId="0" fillId="5" borderId="8" xfId="0" applyFill="1" applyBorder="1" applyAlignment="1">
      <alignment horizontal="center" vertical="center" wrapText="1" shrinkToFit="1"/>
    </xf>
    <xf numFmtId="0" fontId="16" fillId="4" borderId="9" xfId="0" applyFont="1" applyFill="1" applyBorder="1" applyAlignment="1">
      <alignment horizontal="left" vertical="top" wrapText="1" shrinkToFit="1"/>
    </xf>
    <xf numFmtId="0" fontId="16" fillId="0" borderId="0" xfId="0" applyFont="1" applyAlignment="1">
      <alignment horizontal="left" vertical="top" wrapText="1" shrinkToFit="1"/>
    </xf>
    <xf numFmtId="0" fontId="16" fillId="3" borderId="9" xfId="0" applyFont="1" applyFill="1" applyBorder="1" applyAlignment="1">
      <alignment horizontal="left" vertical="top" wrapText="1" shrinkToFit="1"/>
    </xf>
    <xf numFmtId="0" fontId="20" fillId="0" borderId="8" xfId="0" applyFont="1" applyBorder="1" applyAlignment="1">
      <alignment vertical="top" wrapText="1"/>
    </xf>
    <xf numFmtId="0" fontId="0" fillId="0" borderId="8" xfId="0" applyBorder="1" applyAlignment="1">
      <alignment vertical="top" wrapText="1"/>
    </xf>
    <xf numFmtId="0" fontId="6" fillId="0" borderId="8" xfId="0" applyFont="1" applyBorder="1" applyAlignment="1">
      <alignment vertical="top" wrapText="1"/>
    </xf>
    <xf numFmtId="0" fontId="5" fillId="0" borderId="8" xfId="0" applyFont="1" applyBorder="1" applyAlignment="1">
      <alignment vertical="top" wrapText="1"/>
    </xf>
    <xf numFmtId="0" fontId="24" fillId="0" borderId="8" xfId="0" applyFont="1" applyBorder="1" applyAlignment="1">
      <alignment vertical="center" wrapText="1"/>
    </xf>
    <xf numFmtId="0" fontId="16" fillId="3" borderId="9" xfId="0" applyFont="1" applyFill="1" applyBorder="1" applyAlignment="1">
      <alignment horizontal="left" vertical="center" wrapText="1" shrinkToFit="1"/>
    </xf>
    <xf numFmtId="0" fontId="5" fillId="0" borderId="8" xfId="0" applyFont="1" applyBorder="1" applyAlignment="1">
      <alignment horizontal="left" vertical="center" wrapText="1"/>
    </xf>
    <xf numFmtId="0" fontId="5" fillId="0" borderId="8" xfId="23" applyFont="1" applyBorder="1" applyAlignment="1">
      <alignment vertical="center" wrapText="1" shrinkToFit="1"/>
    </xf>
    <xf numFmtId="0" fontId="7" fillId="0" borderId="10" xfId="0" applyFont="1" applyBorder="1"/>
    <xf numFmtId="0" fontId="17" fillId="0" borderId="0" xfId="0" applyFont="1"/>
    <xf numFmtId="0" fontId="16" fillId="4" borderId="9" xfId="0" applyFont="1" applyFill="1" applyBorder="1" applyAlignment="1">
      <alignment horizontal="left" vertical="top"/>
    </xf>
    <xf numFmtId="0" fontId="16" fillId="0" borderId="0" xfId="0" applyFont="1" applyAlignment="1">
      <alignment horizontal="left" vertical="top"/>
    </xf>
    <xf numFmtId="0" fontId="16" fillId="3" borderId="9" xfId="0" applyFont="1" applyFill="1" applyBorder="1" applyAlignment="1">
      <alignment horizontal="left" vertical="top"/>
    </xf>
    <xf numFmtId="0" fontId="20" fillId="0" borderId="8" xfId="0" applyFont="1" applyBorder="1" applyAlignment="1">
      <alignment horizontal="left" vertical="center" wrapText="1"/>
    </xf>
    <xf numFmtId="0" fontId="0" fillId="0" borderId="8" xfId="0" applyBorder="1" applyAlignment="1">
      <alignment horizontal="left" vertical="center" wrapText="1"/>
    </xf>
    <xf numFmtId="0" fontId="23" fillId="0" borderId="8" xfId="0" applyFont="1" applyBorder="1" applyAlignment="1">
      <alignment horizontal="left" vertical="center" wrapText="1"/>
    </xf>
    <xf numFmtId="0" fontId="16" fillId="3" borderId="9" xfId="0" applyFont="1" applyFill="1" applyBorder="1" applyAlignment="1">
      <alignment horizontal="left" vertical="center"/>
    </xf>
    <xf numFmtId="0" fontId="5" fillId="0" borderId="8" xfId="23" applyFont="1" applyBorder="1" applyAlignment="1">
      <alignment vertical="center" wrapText="1"/>
    </xf>
    <xf numFmtId="0" fontId="16" fillId="0" borderId="0" xfId="0" applyFont="1" applyAlignment="1">
      <alignment vertical="center"/>
    </xf>
    <xf numFmtId="0" fontId="5" fillId="0" borderId="0" xfId="0" applyFont="1"/>
    <xf numFmtId="0" fontId="19" fillId="4" borderId="11" xfId="0" applyFont="1" applyFill="1" applyBorder="1" applyAlignment="1">
      <alignment horizontal="left" vertical="center"/>
    </xf>
    <xf numFmtId="0" fontId="19" fillId="0" borderId="20" xfId="0" applyFont="1" applyBorder="1" applyAlignment="1">
      <alignment horizontal="left" vertical="center"/>
    </xf>
    <xf numFmtId="0" fontId="18" fillId="0" borderId="8" xfId="0" applyFont="1" applyBorder="1" applyAlignment="1">
      <alignment horizontal="center" vertical="center" wrapText="1"/>
    </xf>
    <xf numFmtId="0" fontId="24" fillId="0" borderId="8" xfId="0" applyFont="1" applyBorder="1" applyAlignment="1">
      <alignment horizontal="center" vertical="center" wrapText="1"/>
    </xf>
    <xf numFmtId="1" fontId="7" fillId="0" borderId="10" xfId="0" applyNumberFormat="1" applyFont="1" applyBorder="1"/>
    <xf numFmtId="1" fontId="17" fillId="0" borderId="0" xfId="0" applyNumberFormat="1" applyFont="1"/>
    <xf numFmtId="1" fontId="7" fillId="0" borderId="0" xfId="0" applyNumberFormat="1" applyFont="1"/>
    <xf numFmtId="0" fontId="5" fillId="0" borderId="8" xfId="21" applyBorder="1" applyAlignment="1">
      <alignment horizontal="center" vertical="center" wrapText="1"/>
    </xf>
    <xf numFmtId="0" fontId="16" fillId="4" borderId="13" xfId="0" applyFont="1" applyFill="1" applyBorder="1" applyAlignment="1">
      <alignment horizontal="left" vertical="top" wrapText="1" shrinkToFit="1"/>
    </xf>
    <xf numFmtId="0" fontId="16" fillId="0" borderId="17" xfId="0" applyFont="1" applyBorder="1" applyAlignment="1">
      <alignment horizontal="left" vertical="top" wrapText="1" shrinkToFit="1"/>
    </xf>
    <xf numFmtId="166" fontId="16" fillId="3" borderId="13" xfId="0" applyNumberFormat="1" applyFont="1" applyFill="1" applyBorder="1" applyAlignment="1">
      <alignment horizontal="right" vertical="top" wrapText="1" shrinkToFit="1"/>
    </xf>
    <xf numFmtId="166" fontId="5" fillId="0" borderId="8" xfId="5" applyNumberFormat="1" applyFont="1" applyFill="1" applyBorder="1" applyAlignment="1" applyProtection="1">
      <alignment horizontal="center" vertical="center"/>
    </xf>
    <xf numFmtId="166" fontId="24" fillId="0" borderId="8" xfId="5" applyNumberFormat="1" applyFont="1" applyFill="1" applyBorder="1" applyAlignment="1" applyProtection="1">
      <alignment horizontal="center" vertical="center"/>
    </xf>
    <xf numFmtId="166" fontId="16" fillId="3" borderId="13" xfId="0" applyNumberFormat="1" applyFont="1" applyFill="1" applyBorder="1" applyAlignment="1">
      <alignment horizontal="right" vertical="center" wrapText="1" shrinkToFit="1"/>
    </xf>
    <xf numFmtId="166" fontId="5" fillId="0" borderId="8" xfId="2" applyNumberFormat="1" applyFont="1" applyFill="1" applyBorder="1" applyAlignment="1" applyProtection="1">
      <alignment vertical="center"/>
    </xf>
    <xf numFmtId="166" fontId="16" fillId="0" borderId="0" xfId="0" applyNumberFormat="1" applyFont="1" applyAlignment="1">
      <alignment horizontal="right" vertical="center"/>
    </xf>
    <xf numFmtId="0" fontId="27" fillId="0" borderId="0" xfId="0" applyFont="1" applyAlignment="1">
      <alignment horizontal="left" vertical="top" wrapText="1"/>
    </xf>
    <xf numFmtId="0" fontId="27" fillId="0" borderId="0" xfId="0" applyFont="1" applyAlignment="1">
      <alignment wrapText="1"/>
    </xf>
    <xf numFmtId="0" fontId="19" fillId="0" borderId="7" xfId="0" applyFont="1" applyBorder="1" applyAlignment="1">
      <alignment horizontal="right" vertical="center"/>
    </xf>
    <xf numFmtId="0" fontId="19" fillId="0" borderId="6" xfId="0" applyFont="1" applyBorder="1" applyAlignment="1">
      <alignment horizontal="right" vertical="center"/>
    </xf>
    <xf numFmtId="0" fontId="19" fillId="0" borderId="12" xfId="0" applyFont="1" applyBorder="1" applyAlignment="1">
      <alignment horizontal="right" vertical="center"/>
    </xf>
    <xf numFmtId="0" fontId="9" fillId="0" borderId="0" xfId="0" applyFont="1" applyAlignment="1">
      <alignment horizontal="center" vertical="center"/>
    </xf>
    <xf numFmtId="0" fontId="19" fillId="2" borderId="14" xfId="0" applyFont="1" applyFill="1" applyBorder="1" applyAlignment="1">
      <alignment horizontal="center" vertical="center"/>
    </xf>
    <xf numFmtId="0" fontId="19" fillId="2" borderId="15" xfId="0" applyFont="1" applyFill="1" applyBorder="1" applyAlignment="1">
      <alignment horizontal="center" vertical="center"/>
    </xf>
    <xf numFmtId="0" fontId="5" fillId="0" borderId="16" xfId="0" applyFont="1" applyBorder="1" applyAlignment="1">
      <alignment vertical="center"/>
    </xf>
    <xf numFmtId="0" fontId="19" fillId="0" borderId="21" xfId="0" applyFont="1" applyBorder="1" applyAlignment="1">
      <alignment horizontal="right" vertical="center"/>
    </xf>
    <xf numFmtId="0" fontId="19" fillId="0" borderId="22" xfId="0" applyFont="1" applyBorder="1" applyAlignment="1">
      <alignment horizontal="right" vertical="center"/>
    </xf>
    <xf numFmtId="0" fontId="19" fillId="0" borderId="23" xfId="0" applyFont="1" applyBorder="1" applyAlignment="1">
      <alignment horizontal="right" vertical="center"/>
    </xf>
    <xf numFmtId="0" fontId="10" fillId="0" borderId="0" xfId="0" applyFont="1" applyAlignment="1">
      <alignment horizontal="left" vertical="center"/>
    </xf>
    <xf numFmtId="0" fontId="7" fillId="0" borderId="0" xfId="0" applyFont="1" applyAlignment="1">
      <alignment horizontal="left" vertical="center"/>
    </xf>
    <xf numFmtId="0" fontId="26" fillId="6" borderId="0" xfId="0" applyFont="1" applyFill="1" applyAlignment="1">
      <alignment horizontal="center" vertical="center" wrapText="1"/>
    </xf>
  </cellXfs>
  <cellStyles count="28">
    <cellStyle name="Hypertextový odkaz" xfId="27" builtinId="8"/>
    <cellStyle name="Hypertextový odkaz 2" xfId="26" xr:uid="{1A94C169-D5AE-4C7C-9463-EF9B392C44A5}"/>
    <cellStyle name="Hypertextový odkaz 3" xfId="19" xr:uid="{4C0663CC-B2C0-4726-87E0-EED7E957B391}"/>
    <cellStyle name="Měna" xfId="2" builtinId="4"/>
    <cellStyle name="Měna 2" xfId="5" xr:uid="{F5FF8710-4C03-4865-9BFD-9B5924D70F42}"/>
    <cellStyle name="Měna 2 2" xfId="10" xr:uid="{F5FF8710-4C03-4865-9BFD-9B5924D70F42}"/>
    <cellStyle name="Měna 2 2 2" xfId="18" xr:uid="{F5FF8710-4C03-4865-9BFD-9B5924D70F42}"/>
    <cellStyle name="Měna 2 3" xfId="14" xr:uid="{F5FF8710-4C03-4865-9BFD-9B5924D70F42}"/>
    <cellStyle name="Měna 3" xfId="7" xr:uid="{00000000-0005-0000-0000-000036000000}"/>
    <cellStyle name="Měna 3 2" xfId="15" xr:uid="{00000000-0005-0000-0000-000036000000}"/>
    <cellStyle name="Měna 4" xfId="11" xr:uid="{00000000-0005-0000-0000-00003A000000}"/>
    <cellStyle name="Měna 5" xfId="22" xr:uid="{34C52FE3-B8A5-468A-89AB-C3D2639AF884}"/>
    <cellStyle name="Normální" xfId="0" builtinId="0"/>
    <cellStyle name="Normální 14" xfId="3" xr:uid="{F45DCFBB-4863-4517-9E1F-5F1DE6CC9ADF}"/>
    <cellStyle name="Normální 14 2" xfId="8" xr:uid="{F45DCFBB-4863-4517-9E1F-5F1DE6CC9ADF}"/>
    <cellStyle name="Normální 14 2 2" xfId="16" xr:uid="{F45DCFBB-4863-4517-9E1F-5F1DE6CC9ADF}"/>
    <cellStyle name="Normální 14 2 2 2" xfId="23" xr:uid="{A4399E99-958A-443D-A6A3-7252CD7179EB}"/>
    <cellStyle name="Normální 14 3" xfId="12" xr:uid="{F45DCFBB-4863-4517-9E1F-5F1DE6CC9ADF}"/>
    <cellStyle name="Normální 15" xfId="21" xr:uid="{70080B9C-2059-465F-A312-AF655C7FB84D}"/>
    <cellStyle name="Normální 16" xfId="4" xr:uid="{AAEBE9BF-2B93-40D3-A4C0-0F065DC59F0D}"/>
    <cellStyle name="Normální 16 2" xfId="9" xr:uid="{AAEBE9BF-2B93-40D3-A4C0-0F065DC59F0D}"/>
    <cellStyle name="Normální 16 2 2" xfId="17" xr:uid="{AAEBE9BF-2B93-40D3-A4C0-0F065DC59F0D}"/>
    <cellStyle name="Normální 16 3" xfId="13" xr:uid="{AAEBE9BF-2B93-40D3-A4C0-0F065DC59F0D}"/>
    <cellStyle name="Normální 2" xfId="1" xr:uid="{00000000-0005-0000-0000-000002000000}"/>
    <cellStyle name="Normální 2 3" xfId="6" xr:uid="{4251D344-CB37-4FC7-A141-BC79239D1388}"/>
    <cellStyle name="Normální 4" xfId="24" xr:uid="{7760260D-4F91-4A30-B7E3-EA58D49E4739}"/>
    <cellStyle name="Procenta 2" xfId="20" xr:uid="{51141B4D-0A8C-46A3-8BD4-3BB00193B8F7}"/>
    <cellStyle name="Standaard 2 2" xfId="25" xr:uid="{3735DE02-6098-45FB-BA41-49D7FA672059}"/>
  </cellStyles>
  <dxfs count="0"/>
  <tableStyles count="0" defaultTableStyle="TableStyleMedium2" defaultPivotStyle="PivotStyleLight16"/>
  <colors>
    <mruColors>
      <color rgb="FFFFFFCC"/>
      <color rgb="FFE2C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E22"/>
  <sheetViews>
    <sheetView tabSelected="1" view="pageBreakPreview" zoomScaleNormal="100" zoomScaleSheetLayoutView="100" workbookViewId="0">
      <selection activeCell="B3" sqref="B3"/>
    </sheetView>
  </sheetViews>
  <sheetFormatPr defaultColWidth="9.109375" defaultRowHeight="13.2" x14ac:dyDescent="0.25"/>
  <cols>
    <col min="1" max="1" width="9.6640625" style="9" customWidth="1"/>
    <col min="2" max="2" width="93.109375" style="9" customWidth="1"/>
    <col min="3" max="3" width="17.44140625" style="10" customWidth="1"/>
    <col min="4" max="4" width="13" style="11" customWidth="1"/>
    <col min="5" max="5" width="27.109375" style="12" customWidth="1"/>
    <col min="6" max="16384" width="9.109375" style="9"/>
  </cols>
  <sheetData>
    <row r="1" spans="1:5" s="5" customFormat="1" ht="11.25" customHeight="1" x14ac:dyDescent="0.25">
      <c r="A1" s="102"/>
      <c r="B1" s="102"/>
      <c r="C1" s="102"/>
      <c r="D1" s="102"/>
      <c r="E1" s="102"/>
    </row>
    <row r="2" spans="1:5" s="5" customFormat="1" ht="9.75" customHeight="1" x14ac:dyDescent="0.25">
      <c r="A2" s="102"/>
      <c r="B2" s="102"/>
      <c r="C2" s="102"/>
      <c r="D2" s="102"/>
      <c r="E2" s="102"/>
    </row>
    <row r="3" spans="1:5" s="8" customFormat="1" ht="15.6" x14ac:dyDescent="0.25">
      <c r="A3" s="2"/>
      <c r="B3" s="55" t="s">
        <v>136</v>
      </c>
      <c r="C3" s="109"/>
      <c r="D3" s="110"/>
      <c r="E3" s="2"/>
    </row>
    <row r="4" spans="1:5" s="8" customFormat="1" ht="15.6" x14ac:dyDescent="0.25">
      <c r="A4" s="2"/>
      <c r="B4" s="3"/>
      <c r="C4" s="109"/>
      <c r="D4" s="110"/>
      <c r="E4" s="2"/>
    </row>
    <row r="5" spans="1:5" s="8" customFormat="1" ht="43.5" customHeight="1" x14ac:dyDescent="0.25">
      <c r="A5" s="111" t="s">
        <v>123</v>
      </c>
      <c r="B5" s="111"/>
      <c r="C5" s="111"/>
      <c r="D5" s="111"/>
      <c r="E5" s="111"/>
    </row>
    <row r="6" spans="1:5" s="8" customFormat="1" ht="15.6" x14ac:dyDescent="0.25">
      <c r="A6" s="2"/>
      <c r="B6" s="3"/>
      <c r="C6" s="109"/>
      <c r="D6" s="110"/>
      <c r="E6" s="2"/>
    </row>
    <row r="7" spans="1:5" s="8" customFormat="1" ht="16.2" thickBot="1" x14ac:dyDescent="0.3">
      <c r="A7" s="2"/>
      <c r="B7" s="3"/>
      <c r="C7" s="109"/>
      <c r="D7" s="110"/>
      <c r="E7" s="2"/>
    </row>
    <row r="8" spans="1:5" s="22" customFormat="1" ht="27" thickBot="1" x14ac:dyDescent="0.3">
      <c r="A8" s="26" t="s">
        <v>0</v>
      </c>
      <c r="B8" s="27" t="s">
        <v>1</v>
      </c>
      <c r="C8" s="27" t="s">
        <v>2</v>
      </c>
      <c r="D8" s="27" t="s">
        <v>3</v>
      </c>
      <c r="E8" s="28" t="s">
        <v>4</v>
      </c>
    </row>
    <row r="9" spans="1:5" s="22" customFormat="1" ht="21" customHeight="1" x14ac:dyDescent="0.25">
      <c r="A9" s="103" t="s">
        <v>12</v>
      </c>
      <c r="B9" s="104"/>
      <c r="C9" s="104"/>
      <c r="D9" s="104"/>
      <c r="E9" s="105"/>
    </row>
    <row r="10" spans="1:5" s="25" customFormat="1" ht="27" customHeight="1" x14ac:dyDescent="0.25">
      <c r="A10" s="31">
        <v>1</v>
      </c>
      <c r="B10" s="19" t="s">
        <v>47</v>
      </c>
      <c r="C10" s="32">
        <f>'ZŠ Dukelská'!J49</f>
        <v>0</v>
      </c>
      <c r="D10" s="20">
        <v>1</v>
      </c>
      <c r="E10" s="33">
        <f t="shared" ref="E10:E12" si="0">C10*D10</f>
        <v>0</v>
      </c>
    </row>
    <row r="11" spans="1:5" s="25" customFormat="1" ht="27" customHeight="1" x14ac:dyDescent="0.25">
      <c r="A11" s="31">
        <v>2</v>
      </c>
      <c r="B11" s="19" t="s">
        <v>13</v>
      </c>
      <c r="C11" s="32">
        <f>'ZŠ Jiráskova'!J42</f>
        <v>0</v>
      </c>
      <c r="D11" s="20">
        <v>1</v>
      </c>
      <c r="E11" s="33">
        <f t="shared" si="0"/>
        <v>0</v>
      </c>
    </row>
    <row r="12" spans="1:5" s="25" customFormat="1" ht="27" customHeight="1" x14ac:dyDescent="0.25">
      <c r="A12" s="31">
        <v>3</v>
      </c>
      <c r="B12" s="19" t="s">
        <v>15</v>
      </c>
      <c r="C12" s="32">
        <f>'ZŠ a MŠ Na Karlově'!J45</f>
        <v>0</v>
      </c>
      <c r="D12" s="20">
        <v>1</v>
      </c>
      <c r="E12" s="33">
        <f t="shared" si="0"/>
        <v>0</v>
      </c>
    </row>
    <row r="13" spans="1:5" s="25" customFormat="1" ht="27" customHeight="1" thickBot="1" x14ac:dyDescent="0.3">
      <c r="A13" s="31">
        <v>4</v>
      </c>
      <c r="B13" s="19" t="s">
        <v>14</v>
      </c>
      <c r="C13" s="32">
        <f>'ZŠ a PŠ'!J33</f>
        <v>0</v>
      </c>
      <c r="D13" s="20">
        <v>1</v>
      </c>
      <c r="E13" s="33">
        <f t="shared" ref="E13" si="1">C13*D13</f>
        <v>0</v>
      </c>
    </row>
    <row r="14" spans="1:5" s="22" customFormat="1" ht="26.25" customHeight="1" thickBot="1" x14ac:dyDescent="0.3">
      <c r="A14" s="106" t="s">
        <v>112</v>
      </c>
      <c r="B14" s="107"/>
      <c r="C14" s="107"/>
      <c r="D14" s="108"/>
      <c r="E14" s="30">
        <f>SUM(E10:E13)</f>
        <v>0</v>
      </c>
    </row>
    <row r="15" spans="1:5" s="22" customFormat="1" ht="26.25" customHeight="1" thickBot="1" x14ac:dyDescent="0.3">
      <c r="A15" s="99" t="s">
        <v>111</v>
      </c>
      <c r="B15" s="100"/>
      <c r="C15" s="100"/>
      <c r="D15" s="101"/>
      <c r="E15" s="29">
        <f>E16-E14</f>
        <v>0</v>
      </c>
    </row>
    <row r="16" spans="1:5" s="22" customFormat="1" ht="26.25" customHeight="1" thickBot="1" x14ac:dyDescent="0.3">
      <c r="A16" s="99" t="s">
        <v>113</v>
      </c>
      <c r="B16" s="100"/>
      <c r="C16" s="100"/>
      <c r="D16" s="101"/>
      <c r="E16" s="29">
        <f>E14*1.21</f>
        <v>0</v>
      </c>
    </row>
    <row r="18" spans="1:5" ht="55.5" customHeight="1" x14ac:dyDescent="0.25">
      <c r="A18" s="97" t="s">
        <v>124</v>
      </c>
      <c r="B18" s="98"/>
      <c r="C18" s="98"/>
      <c r="D18" s="98"/>
      <c r="E18" s="98"/>
    </row>
    <row r="19" spans="1:5" ht="15.6" x14ac:dyDescent="0.25">
      <c r="A19" s="35" t="s">
        <v>125</v>
      </c>
      <c r="B19" s="36"/>
      <c r="C19" s="36"/>
      <c r="D19" s="37"/>
      <c r="E19" s="38"/>
    </row>
    <row r="22" spans="1:5" ht="15" customHeight="1" x14ac:dyDescent="0.25">
      <c r="A22" s="13"/>
    </row>
  </sheetData>
  <sheetProtection algorithmName="SHA-512" hashValue="oXn972LK3Ez4+vQTYa/ZHJGRg3ablfutvqg6JHXWZJFH8BJSK8at+uxR378s1w8p2iuZGNCNDm4P51ewxfm28w==" saltValue="OrkAS6S7yLk8YeWxXemmyA==" spinCount="100000" sheet="1" formatCells="0" formatColumns="0" formatRows="0" insertColumns="0" insertRows="0" insertHyperlinks="0" deleteColumns="0" deleteRows="0" sort="0" autoFilter="0" pivotTables="0"/>
  <mergeCells count="12">
    <mergeCell ref="A18:E18"/>
    <mergeCell ref="A16:D16"/>
    <mergeCell ref="A15:D15"/>
    <mergeCell ref="A1:E1"/>
    <mergeCell ref="A9:E9"/>
    <mergeCell ref="A14:D14"/>
    <mergeCell ref="A2:E2"/>
    <mergeCell ref="C3:D3"/>
    <mergeCell ref="C4:D4"/>
    <mergeCell ref="C6:D6"/>
    <mergeCell ref="C7:D7"/>
    <mergeCell ref="A5:E5"/>
  </mergeCells>
  <pageMargins left="0.23622047244094491" right="0.23622047244094491" top="0.74803149606299213" bottom="0.74803149606299213" header="0.31496062992125984" footer="0.31496062992125984"/>
  <pageSetup paperSize="9" scale="91" firstPageNumber="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424CB-4E00-44A7-B1ED-01027DADF0EA}">
  <sheetPr>
    <tabColor theme="9" tint="0.79998168889431442"/>
    <outlinePr summaryBelow="0"/>
    <pageSetUpPr fitToPage="1"/>
  </sheetPr>
  <dimension ref="A1:J85"/>
  <sheetViews>
    <sheetView view="pageBreakPreview" zoomScaleNormal="70" zoomScaleSheetLayoutView="100" workbookViewId="0">
      <pane ySplit="4" topLeftCell="A26" activePane="bottomLeft" state="frozen"/>
      <selection pane="bottomLeft" activeCell="H26" sqref="H26"/>
    </sheetView>
  </sheetViews>
  <sheetFormatPr defaultColWidth="9.109375" defaultRowHeight="13.2" x14ac:dyDescent="0.25"/>
  <cols>
    <col min="1" max="1" width="8.5546875" style="5" customWidth="1"/>
    <col min="2" max="2" width="17.44140625" style="5" customWidth="1"/>
    <col min="3" max="3" width="17" style="1" customWidth="1"/>
    <col min="4" max="5" width="16.109375" style="4" customWidth="1"/>
    <col min="6" max="6" width="96.33203125" style="5" customWidth="1"/>
    <col min="7" max="7" width="8" style="87" customWidth="1"/>
    <col min="8" max="8" width="6.6640625" style="87" customWidth="1"/>
    <col min="9" max="9" width="18.33203125" style="1" customWidth="1"/>
    <col min="10" max="10" width="20.6640625" style="5" customWidth="1"/>
    <col min="11" max="16384" width="9.109375" style="1"/>
  </cols>
  <sheetData>
    <row r="1" spans="1:10" s="14" customFormat="1" ht="13.5" customHeight="1" x14ac:dyDescent="0.3">
      <c r="A1" s="80"/>
      <c r="B1" s="56"/>
      <c r="C1" s="15"/>
      <c r="D1" s="15"/>
      <c r="E1" s="15"/>
      <c r="F1" s="56"/>
      <c r="G1" s="56"/>
      <c r="H1" s="56"/>
      <c r="I1" s="15"/>
      <c r="J1" s="56"/>
    </row>
    <row r="2" spans="1:10" s="14" customFormat="1" ht="57.75" customHeight="1" x14ac:dyDescent="0.25">
      <c r="A2" s="57" t="s">
        <v>114</v>
      </c>
      <c r="B2" s="57" t="s">
        <v>115</v>
      </c>
      <c r="C2" s="34" t="s">
        <v>121</v>
      </c>
      <c r="D2" s="34" t="s">
        <v>122</v>
      </c>
      <c r="E2" s="34" t="s">
        <v>120</v>
      </c>
      <c r="F2" s="57" t="s">
        <v>116</v>
      </c>
      <c r="G2" s="57" t="s">
        <v>117</v>
      </c>
      <c r="H2" s="57" t="s">
        <v>7</v>
      </c>
      <c r="I2" s="34" t="s">
        <v>118</v>
      </c>
      <c r="J2" s="57" t="s">
        <v>119</v>
      </c>
    </row>
    <row r="3" spans="1:10" s="14" customFormat="1" ht="18" customHeight="1" x14ac:dyDescent="0.25">
      <c r="A3" s="81"/>
      <c r="B3" s="71" t="s">
        <v>47</v>
      </c>
      <c r="C3" s="16"/>
      <c r="D3" s="16"/>
      <c r="E3" s="16"/>
      <c r="F3" s="58"/>
      <c r="G3" s="58"/>
      <c r="H3" s="58"/>
      <c r="I3" s="16"/>
      <c r="J3" s="89"/>
    </row>
    <row r="4" spans="1:10" s="14" customFormat="1" ht="18" customHeight="1" x14ac:dyDescent="0.25">
      <c r="A4" s="82"/>
      <c r="B4" s="72"/>
      <c r="C4" s="17"/>
      <c r="D4" s="17"/>
      <c r="E4" s="17"/>
      <c r="F4" s="59"/>
      <c r="G4" s="59"/>
      <c r="H4" s="59"/>
      <c r="I4" s="17"/>
      <c r="J4" s="90"/>
    </row>
    <row r="5" spans="1:10" s="14" customFormat="1" ht="18" customHeight="1" x14ac:dyDescent="0.25">
      <c r="A5" s="83">
        <v>1</v>
      </c>
      <c r="B5" s="73" t="s">
        <v>16</v>
      </c>
      <c r="C5" s="18"/>
      <c r="D5" s="18"/>
      <c r="E5" s="18"/>
      <c r="F5" s="60"/>
      <c r="G5" s="60"/>
      <c r="H5" s="60"/>
      <c r="I5" s="18"/>
      <c r="J5" s="91">
        <f>SUM(J6:J40)</f>
        <v>0</v>
      </c>
    </row>
    <row r="6" spans="1:10" s="14" customFormat="1" ht="54.75" customHeight="1" x14ac:dyDescent="0.25">
      <c r="A6" s="83">
        <v>2</v>
      </c>
      <c r="B6" s="74" t="s">
        <v>41</v>
      </c>
      <c r="C6" s="39"/>
      <c r="D6" s="40"/>
      <c r="E6" s="40"/>
      <c r="F6" s="61" t="s">
        <v>129</v>
      </c>
      <c r="G6" s="20" t="s">
        <v>5</v>
      </c>
      <c r="H6" s="20">
        <v>23</v>
      </c>
      <c r="I6" s="52"/>
      <c r="J6" s="92">
        <f t="shared" ref="J6:J18" si="0">I6*H6</f>
        <v>0</v>
      </c>
    </row>
    <row r="7" spans="1:10" s="14" customFormat="1" ht="132" x14ac:dyDescent="0.25">
      <c r="A7" s="83">
        <v>3</v>
      </c>
      <c r="B7" s="74" t="s">
        <v>42</v>
      </c>
      <c r="C7" s="39"/>
      <c r="D7" s="41"/>
      <c r="E7" s="40"/>
      <c r="F7" s="19" t="s">
        <v>135</v>
      </c>
      <c r="G7" s="20" t="s">
        <v>5</v>
      </c>
      <c r="H7" s="20">
        <v>1</v>
      </c>
      <c r="I7" s="52">
        <v>0</v>
      </c>
      <c r="J7" s="92">
        <f t="shared" si="0"/>
        <v>0</v>
      </c>
    </row>
    <row r="8" spans="1:10" s="14" customFormat="1" ht="26.4" x14ac:dyDescent="0.25">
      <c r="A8" s="83">
        <v>5</v>
      </c>
      <c r="B8" s="74" t="s">
        <v>42</v>
      </c>
      <c r="C8" s="39"/>
      <c r="D8" s="42"/>
      <c r="E8" s="40"/>
      <c r="F8" s="19" t="s">
        <v>134</v>
      </c>
      <c r="G8" s="20" t="s">
        <v>5</v>
      </c>
      <c r="H8" s="20">
        <v>1</v>
      </c>
      <c r="I8" s="52">
        <v>0</v>
      </c>
      <c r="J8" s="92">
        <f t="shared" si="0"/>
        <v>0</v>
      </c>
    </row>
    <row r="9" spans="1:10" s="14" customFormat="1" x14ac:dyDescent="0.25">
      <c r="A9" s="83">
        <v>6</v>
      </c>
      <c r="B9" s="74" t="s">
        <v>42</v>
      </c>
      <c r="C9" s="39"/>
      <c r="D9" s="42"/>
      <c r="E9" s="40"/>
      <c r="F9" s="19" t="s">
        <v>133</v>
      </c>
      <c r="G9" s="20" t="s">
        <v>5</v>
      </c>
      <c r="H9" s="20">
        <v>14</v>
      </c>
      <c r="I9" s="52">
        <v>0</v>
      </c>
      <c r="J9" s="92">
        <f t="shared" si="0"/>
        <v>0</v>
      </c>
    </row>
    <row r="10" spans="1:10" s="14" customFormat="1" x14ac:dyDescent="0.25">
      <c r="A10" s="83">
        <v>7</v>
      </c>
      <c r="B10" s="74" t="s">
        <v>42</v>
      </c>
      <c r="C10" s="39"/>
      <c r="D10" s="42"/>
      <c r="E10" s="40"/>
      <c r="F10" s="19" t="s">
        <v>132</v>
      </c>
      <c r="G10" s="20" t="s">
        <v>5</v>
      </c>
      <c r="H10" s="20">
        <v>4</v>
      </c>
      <c r="I10" s="52">
        <v>0</v>
      </c>
      <c r="J10" s="92">
        <f t="shared" si="0"/>
        <v>0</v>
      </c>
    </row>
    <row r="11" spans="1:10" s="14" customFormat="1" ht="39.6" x14ac:dyDescent="0.25">
      <c r="A11" s="83">
        <v>8</v>
      </c>
      <c r="B11" s="74" t="s">
        <v>42</v>
      </c>
      <c r="C11" s="39"/>
      <c r="D11" s="42"/>
      <c r="E11" s="40"/>
      <c r="F11" s="61" t="s">
        <v>130</v>
      </c>
      <c r="G11" s="20" t="s">
        <v>5</v>
      </c>
      <c r="H11" s="20">
        <v>4</v>
      </c>
      <c r="I11" s="52">
        <v>0</v>
      </c>
      <c r="J11" s="92">
        <f t="shared" si="0"/>
        <v>0</v>
      </c>
    </row>
    <row r="12" spans="1:10" s="14" customFormat="1" ht="52.8" x14ac:dyDescent="0.25">
      <c r="A12" s="83">
        <v>9</v>
      </c>
      <c r="B12" s="74" t="s">
        <v>42</v>
      </c>
      <c r="C12" s="39"/>
      <c r="D12" s="42"/>
      <c r="E12" s="40"/>
      <c r="F12" s="61" t="s">
        <v>131</v>
      </c>
      <c r="G12" s="20" t="s">
        <v>5</v>
      </c>
      <c r="H12" s="20">
        <v>2</v>
      </c>
      <c r="I12" s="52">
        <v>0</v>
      </c>
      <c r="J12" s="92">
        <f t="shared" si="0"/>
        <v>0</v>
      </c>
    </row>
    <row r="13" spans="1:10" s="14" customFormat="1" ht="95.25" customHeight="1" x14ac:dyDescent="0.25">
      <c r="A13" s="83">
        <v>10</v>
      </c>
      <c r="B13" s="74" t="s">
        <v>106</v>
      </c>
      <c r="C13" s="39"/>
      <c r="D13" s="40"/>
      <c r="E13" s="40"/>
      <c r="F13" s="61" t="s">
        <v>104</v>
      </c>
      <c r="G13" s="20" t="s">
        <v>5</v>
      </c>
      <c r="H13" s="20">
        <v>1</v>
      </c>
      <c r="I13" s="52">
        <v>0</v>
      </c>
      <c r="J13" s="92">
        <f t="shared" si="0"/>
        <v>0</v>
      </c>
    </row>
    <row r="14" spans="1:10" s="14" customFormat="1" ht="54.75" customHeight="1" x14ac:dyDescent="0.25">
      <c r="A14" s="83">
        <v>11</v>
      </c>
      <c r="B14" s="74" t="s">
        <v>10</v>
      </c>
      <c r="C14" s="39"/>
      <c r="D14" s="41"/>
      <c r="E14" s="41"/>
      <c r="F14" s="61" t="s">
        <v>74</v>
      </c>
      <c r="G14" s="20" t="s">
        <v>5</v>
      </c>
      <c r="H14" s="20">
        <v>30</v>
      </c>
      <c r="I14" s="52">
        <v>0</v>
      </c>
      <c r="J14" s="92">
        <f t="shared" si="0"/>
        <v>0</v>
      </c>
    </row>
    <row r="15" spans="1:10" s="14" customFormat="1" ht="54.75" customHeight="1" x14ac:dyDescent="0.25">
      <c r="A15" s="83">
        <v>12</v>
      </c>
      <c r="B15" s="74" t="s">
        <v>61</v>
      </c>
      <c r="C15" s="43"/>
      <c r="D15" s="41"/>
      <c r="E15" s="41"/>
      <c r="F15" s="19" t="s">
        <v>60</v>
      </c>
      <c r="G15" s="20" t="s">
        <v>5</v>
      </c>
      <c r="H15" s="20">
        <v>30</v>
      </c>
      <c r="I15" s="52">
        <v>0</v>
      </c>
      <c r="J15" s="92">
        <f t="shared" si="0"/>
        <v>0</v>
      </c>
    </row>
    <row r="16" spans="1:10" s="14" customFormat="1" ht="54.75" customHeight="1" x14ac:dyDescent="0.25">
      <c r="A16" s="83">
        <v>13</v>
      </c>
      <c r="B16" s="19" t="s">
        <v>59</v>
      </c>
      <c r="C16" s="39"/>
      <c r="D16" s="41"/>
      <c r="E16" s="41"/>
      <c r="F16" s="19" t="s">
        <v>58</v>
      </c>
      <c r="G16" s="20" t="s">
        <v>5</v>
      </c>
      <c r="H16" s="20">
        <v>30</v>
      </c>
      <c r="I16" s="52">
        <v>0</v>
      </c>
      <c r="J16" s="92">
        <f t="shared" si="0"/>
        <v>0</v>
      </c>
    </row>
    <row r="17" spans="1:10" s="14" customFormat="1" ht="54.75" customHeight="1" x14ac:dyDescent="0.25">
      <c r="A17" s="83">
        <v>14</v>
      </c>
      <c r="B17" s="19" t="s">
        <v>62</v>
      </c>
      <c r="C17" s="43"/>
      <c r="D17" s="41"/>
      <c r="E17" s="41"/>
      <c r="F17" s="19" t="s">
        <v>63</v>
      </c>
      <c r="G17" s="20" t="s">
        <v>5</v>
      </c>
      <c r="H17" s="20">
        <v>6</v>
      </c>
      <c r="I17" s="52">
        <v>0</v>
      </c>
      <c r="J17" s="92">
        <f t="shared" si="0"/>
        <v>0</v>
      </c>
    </row>
    <row r="18" spans="1:10" s="14" customFormat="1" ht="72.75" customHeight="1" x14ac:dyDescent="0.25">
      <c r="A18" s="83">
        <v>15</v>
      </c>
      <c r="B18" s="74" t="s">
        <v>42</v>
      </c>
      <c r="C18" s="39"/>
      <c r="D18" s="41"/>
      <c r="E18" s="41"/>
      <c r="F18" s="19" t="s">
        <v>43</v>
      </c>
      <c r="G18" s="20" t="s">
        <v>5</v>
      </c>
      <c r="H18" s="20">
        <v>3</v>
      </c>
      <c r="I18" s="52">
        <v>0</v>
      </c>
      <c r="J18" s="92">
        <f t="shared" si="0"/>
        <v>0</v>
      </c>
    </row>
    <row r="19" spans="1:10" s="14" customFormat="1" ht="54.75" customHeight="1" x14ac:dyDescent="0.25">
      <c r="A19" s="83">
        <v>16</v>
      </c>
      <c r="B19" s="19" t="s">
        <v>37</v>
      </c>
      <c r="C19" s="44"/>
      <c r="D19" s="41"/>
      <c r="E19" s="41"/>
      <c r="F19" s="19" t="s">
        <v>37</v>
      </c>
      <c r="G19" s="20" t="s">
        <v>5</v>
      </c>
      <c r="H19" s="20">
        <f>24*3</f>
        <v>72</v>
      </c>
      <c r="I19" s="52">
        <v>0</v>
      </c>
      <c r="J19" s="92">
        <f t="shared" ref="J19:J33" si="1">I19*H19</f>
        <v>0</v>
      </c>
    </row>
    <row r="20" spans="1:10" s="14" customFormat="1" ht="92.4" x14ac:dyDescent="0.25">
      <c r="A20" s="83">
        <v>17</v>
      </c>
      <c r="B20" s="75" t="s">
        <v>20</v>
      </c>
      <c r="C20" s="45"/>
      <c r="D20" s="39"/>
      <c r="E20" s="39"/>
      <c r="F20" s="62" t="s">
        <v>35</v>
      </c>
      <c r="G20" s="20" t="s">
        <v>5</v>
      </c>
      <c r="H20" s="20">
        <v>5</v>
      </c>
      <c r="I20" s="52">
        <v>0</v>
      </c>
      <c r="J20" s="92">
        <f t="shared" ref="J20:J21" si="2">I20*H20</f>
        <v>0</v>
      </c>
    </row>
    <row r="21" spans="1:10" s="14" customFormat="1" ht="92.4" x14ac:dyDescent="0.25">
      <c r="A21" s="83">
        <v>18</v>
      </c>
      <c r="B21" s="75" t="s">
        <v>20</v>
      </c>
      <c r="C21" s="45"/>
      <c r="D21" s="39"/>
      <c r="E21" s="39"/>
      <c r="F21" s="63" t="s">
        <v>36</v>
      </c>
      <c r="G21" s="20" t="s">
        <v>5</v>
      </c>
      <c r="H21" s="20">
        <v>5</v>
      </c>
      <c r="I21" s="52">
        <v>0</v>
      </c>
      <c r="J21" s="92">
        <f t="shared" si="2"/>
        <v>0</v>
      </c>
    </row>
    <row r="22" spans="1:10" s="14" customFormat="1" ht="92.4" x14ac:dyDescent="0.25">
      <c r="A22" s="83">
        <v>19</v>
      </c>
      <c r="B22" s="75" t="s">
        <v>20</v>
      </c>
      <c r="C22" s="45"/>
      <c r="D22" s="39"/>
      <c r="E22" s="39"/>
      <c r="F22" s="63" t="s">
        <v>22</v>
      </c>
      <c r="G22" s="20" t="s">
        <v>5</v>
      </c>
      <c r="H22" s="20">
        <v>15</v>
      </c>
      <c r="I22" s="52">
        <v>0</v>
      </c>
      <c r="J22" s="92">
        <f t="shared" si="1"/>
        <v>0</v>
      </c>
    </row>
    <row r="23" spans="1:10" s="14" customFormat="1" ht="237.6" x14ac:dyDescent="0.25">
      <c r="A23" s="83">
        <v>20</v>
      </c>
      <c r="B23" s="75" t="s">
        <v>20</v>
      </c>
      <c r="C23" s="46"/>
      <c r="D23" s="39"/>
      <c r="E23" s="39"/>
      <c r="F23" s="19" t="s">
        <v>57</v>
      </c>
      <c r="G23" s="20" t="s">
        <v>5</v>
      </c>
      <c r="H23" s="20">
        <v>1</v>
      </c>
      <c r="I23" s="52">
        <v>0</v>
      </c>
      <c r="J23" s="92">
        <f t="shared" si="1"/>
        <v>0</v>
      </c>
    </row>
    <row r="24" spans="1:10" s="14" customFormat="1" ht="188.25" customHeight="1" x14ac:dyDescent="0.25">
      <c r="A24" s="83">
        <v>21</v>
      </c>
      <c r="B24" s="19" t="s">
        <v>38</v>
      </c>
      <c r="C24" s="44"/>
      <c r="D24" s="41"/>
      <c r="E24" s="41"/>
      <c r="F24" s="64" t="s">
        <v>56</v>
      </c>
      <c r="G24" s="20" t="s">
        <v>5</v>
      </c>
      <c r="H24" s="20">
        <v>1</v>
      </c>
      <c r="I24" s="52">
        <v>0</v>
      </c>
      <c r="J24" s="92">
        <f t="shared" si="1"/>
        <v>0</v>
      </c>
    </row>
    <row r="25" spans="1:10" s="14" customFormat="1" ht="77.25" customHeight="1" x14ac:dyDescent="0.25">
      <c r="A25" s="83">
        <v>22</v>
      </c>
      <c r="B25" s="74" t="s">
        <v>105</v>
      </c>
      <c r="C25" s="39"/>
      <c r="D25" s="40"/>
      <c r="E25" s="40"/>
      <c r="F25" s="61" t="s">
        <v>79</v>
      </c>
      <c r="G25" s="20" t="s">
        <v>5</v>
      </c>
      <c r="H25" s="20">
        <v>1</v>
      </c>
      <c r="I25" s="52">
        <v>0</v>
      </c>
      <c r="J25" s="92">
        <f t="shared" si="1"/>
        <v>0</v>
      </c>
    </row>
    <row r="26" spans="1:10" s="14" customFormat="1" ht="54.75" customHeight="1" x14ac:dyDescent="0.25">
      <c r="A26" s="83">
        <v>23</v>
      </c>
      <c r="B26" s="76" t="s">
        <v>108</v>
      </c>
      <c r="C26" s="47"/>
      <c r="D26" s="48"/>
      <c r="E26" s="48"/>
      <c r="F26" s="65" t="s">
        <v>80</v>
      </c>
      <c r="G26" s="84" t="s">
        <v>5</v>
      </c>
      <c r="H26" s="84">
        <v>1</v>
      </c>
      <c r="I26" s="52">
        <v>0</v>
      </c>
      <c r="J26" s="93">
        <f t="shared" ref="J26" si="3">I26*H26</f>
        <v>0</v>
      </c>
    </row>
    <row r="27" spans="1:10" s="14" customFormat="1" ht="52.8" x14ac:dyDescent="0.25">
      <c r="A27" s="83">
        <v>24</v>
      </c>
      <c r="B27" s="74" t="s">
        <v>32</v>
      </c>
      <c r="C27" s="39"/>
      <c r="D27" s="40"/>
      <c r="E27" s="40"/>
      <c r="F27" s="61" t="s">
        <v>107</v>
      </c>
      <c r="G27" s="20" t="s">
        <v>5</v>
      </c>
      <c r="H27" s="84">
        <v>25</v>
      </c>
      <c r="I27" s="52"/>
      <c r="J27" s="92">
        <f t="shared" si="1"/>
        <v>0</v>
      </c>
    </row>
    <row r="28" spans="1:10" s="14" customFormat="1" ht="54.75" customHeight="1" x14ac:dyDescent="0.25">
      <c r="A28" s="83">
        <v>25</v>
      </c>
      <c r="B28" s="75" t="s">
        <v>11</v>
      </c>
      <c r="C28" s="45"/>
      <c r="D28" s="49"/>
      <c r="E28" s="49"/>
      <c r="F28" s="61" t="s">
        <v>46</v>
      </c>
      <c r="G28" s="20" t="s">
        <v>5</v>
      </c>
      <c r="H28" s="20">
        <v>2</v>
      </c>
      <c r="I28" s="52">
        <v>0</v>
      </c>
      <c r="J28" s="92">
        <f t="shared" si="1"/>
        <v>0</v>
      </c>
    </row>
    <row r="29" spans="1:10" s="14" customFormat="1" ht="54.75" customHeight="1" x14ac:dyDescent="0.25">
      <c r="A29" s="83">
        <v>26</v>
      </c>
      <c r="B29" s="19" t="s">
        <v>39</v>
      </c>
      <c r="C29" s="44"/>
      <c r="D29" s="41"/>
      <c r="E29" s="41"/>
      <c r="F29" s="19" t="s">
        <v>52</v>
      </c>
      <c r="G29" s="20" t="s">
        <v>5</v>
      </c>
      <c r="H29" s="20">
        <v>2</v>
      </c>
      <c r="I29" s="52">
        <v>0</v>
      </c>
      <c r="J29" s="92">
        <f t="shared" si="1"/>
        <v>0</v>
      </c>
    </row>
    <row r="30" spans="1:10" s="14" customFormat="1" ht="92.4" x14ac:dyDescent="0.25">
      <c r="A30" s="83">
        <v>27</v>
      </c>
      <c r="B30" s="19" t="s">
        <v>40</v>
      </c>
      <c r="C30" s="44"/>
      <c r="D30" s="41"/>
      <c r="E30" s="41"/>
      <c r="F30" s="19" t="s">
        <v>103</v>
      </c>
      <c r="G30" s="20" t="s">
        <v>5</v>
      </c>
      <c r="H30" s="20">
        <v>26</v>
      </c>
      <c r="I30" s="52">
        <v>0</v>
      </c>
      <c r="J30" s="92">
        <f t="shared" si="1"/>
        <v>0</v>
      </c>
    </row>
    <row r="31" spans="1:10" s="14" customFormat="1" ht="118.8" x14ac:dyDescent="0.25">
      <c r="A31" s="83">
        <v>28</v>
      </c>
      <c r="B31" s="19" t="s">
        <v>69</v>
      </c>
      <c r="C31" s="50"/>
      <c r="D31" s="41"/>
      <c r="E31" s="41"/>
      <c r="F31" s="19" t="s">
        <v>44</v>
      </c>
      <c r="G31" s="20" t="s">
        <v>5</v>
      </c>
      <c r="H31" s="20">
        <v>16</v>
      </c>
      <c r="I31" s="52">
        <v>0</v>
      </c>
      <c r="J31" s="92">
        <f t="shared" si="1"/>
        <v>0</v>
      </c>
    </row>
    <row r="32" spans="1:10" s="14" customFormat="1" ht="54.75" customHeight="1" x14ac:dyDescent="0.25">
      <c r="A32" s="83">
        <v>29</v>
      </c>
      <c r="B32" s="19" t="s">
        <v>70</v>
      </c>
      <c r="C32" s="44"/>
      <c r="D32" s="41"/>
      <c r="E32" s="41"/>
      <c r="F32" s="19" t="s">
        <v>45</v>
      </c>
      <c r="G32" s="20" t="s">
        <v>5</v>
      </c>
      <c r="H32" s="20">
        <v>16</v>
      </c>
      <c r="I32" s="52">
        <v>0</v>
      </c>
      <c r="J32" s="92">
        <f t="shared" si="1"/>
        <v>0</v>
      </c>
    </row>
    <row r="33" spans="1:10" s="14" customFormat="1" ht="54.75" customHeight="1" x14ac:dyDescent="0.25">
      <c r="A33" s="83">
        <v>30</v>
      </c>
      <c r="B33" s="75" t="s">
        <v>23</v>
      </c>
      <c r="C33" s="45"/>
      <c r="D33" s="45"/>
      <c r="E33" s="45"/>
      <c r="F33" s="62" t="s">
        <v>24</v>
      </c>
      <c r="G33" s="20" t="s">
        <v>5</v>
      </c>
      <c r="H33" s="20">
        <v>2</v>
      </c>
      <c r="I33" s="52">
        <v>0</v>
      </c>
      <c r="J33" s="92">
        <f t="shared" si="1"/>
        <v>0</v>
      </c>
    </row>
    <row r="34" spans="1:10" s="14" customFormat="1" ht="73.5" customHeight="1" x14ac:dyDescent="0.25">
      <c r="A34" s="83">
        <v>31</v>
      </c>
      <c r="B34" s="75" t="s">
        <v>25</v>
      </c>
      <c r="C34" s="45"/>
      <c r="D34" s="45"/>
      <c r="E34" s="45"/>
      <c r="F34" s="62" t="s">
        <v>109</v>
      </c>
      <c r="G34" s="20" t="s">
        <v>5</v>
      </c>
      <c r="H34" s="20">
        <v>3</v>
      </c>
      <c r="I34" s="52">
        <v>0</v>
      </c>
      <c r="J34" s="92">
        <f>I34*H34</f>
        <v>0</v>
      </c>
    </row>
    <row r="35" spans="1:10" s="14" customFormat="1" ht="54.75" customHeight="1" x14ac:dyDescent="0.25">
      <c r="A35" s="83">
        <v>32</v>
      </c>
      <c r="B35" s="75" t="s">
        <v>26</v>
      </c>
      <c r="C35" s="45"/>
      <c r="D35" s="45"/>
      <c r="E35" s="45"/>
      <c r="F35" s="62" t="s">
        <v>53</v>
      </c>
      <c r="G35" s="20" t="s">
        <v>5</v>
      </c>
      <c r="H35" s="20">
        <v>3</v>
      </c>
      <c r="I35" s="52">
        <v>0</v>
      </c>
      <c r="J35" s="92">
        <f>I35*H35</f>
        <v>0</v>
      </c>
    </row>
    <row r="36" spans="1:10" s="14" customFormat="1" ht="92.4" x14ac:dyDescent="0.25">
      <c r="A36" s="83">
        <v>33</v>
      </c>
      <c r="B36" s="19" t="s">
        <v>90</v>
      </c>
      <c r="C36" s="44"/>
      <c r="D36" s="41"/>
      <c r="E36" s="41"/>
      <c r="F36" s="19" t="s">
        <v>102</v>
      </c>
      <c r="G36" s="20" t="s">
        <v>5</v>
      </c>
      <c r="H36" s="20">
        <v>1</v>
      </c>
      <c r="I36" s="52">
        <v>0</v>
      </c>
      <c r="J36" s="92">
        <f t="shared" ref="J36" si="4">I36*H36</f>
        <v>0</v>
      </c>
    </row>
    <row r="37" spans="1:10" s="14" customFormat="1" ht="54.75" customHeight="1" x14ac:dyDescent="0.25">
      <c r="A37" s="83">
        <v>34</v>
      </c>
      <c r="B37" s="19" t="s">
        <v>64</v>
      </c>
      <c r="C37" s="50"/>
      <c r="D37" s="41"/>
      <c r="E37" s="41"/>
      <c r="F37" s="19" t="s">
        <v>88</v>
      </c>
      <c r="G37" s="20" t="s">
        <v>5</v>
      </c>
      <c r="H37" s="20">
        <v>1</v>
      </c>
      <c r="I37" s="52">
        <v>0</v>
      </c>
      <c r="J37" s="92">
        <f>I37*H37</f>
        <v>0</v>
      </c>
    </row>
    <row r="38" spans="1:10" s="14" customFormat="1" ht="54.75" customHeight="1" x14ac:dyDescent="0.25">
      <c r="A38" s="83">
        <v>35</v>
      </c>
      <c r="B38" s="19" t="s">
        <v>82</v>
      </c>
      <c r="C38" s="42"/>
      <c r="D38" s="42"/>
      <c r="E38" s="42"/>
      <c r="F38" s="19" t="s">
        <v>89</v>
      </c>
      <c r="G38" s="20" t="s">
        <v>5</v>
      </c>
      <c r="H38" s="20">
        <v>1</v>
      </c>
      <c r="I38" s="52">
        <v>0</v>
      </c>
      <c r="J38" s="92">
        <f>I38*H38</f>
        <v>0</v>
      </c>
    </row>
    <row r="39" spans="1:10" s="14" customFormat="1" ht="55.5" customHeight="1" x14ac:dyDescent="0.25">
      <c r="A39" s="83">
        <v>36</v>
      </c>
      <c r="B39" s="19" t="s">
        <v>83</v>
      </c>
      <c r="C39" s="42"/>
      <c r="D39" s="42"/>
      <c r="E39" s="42"/>
      <c r="F39" s="19" t="s">
        <v>84</v>
      </c>
      <c r="G39" s="20" t="s">
        <v>5</v>
      </c>
      <c r="H39" s="20">
        <v>4</v>
      </c>
      <c r="I39" s="52">
        <v>0</v>
      </c>
      <c r="J39" s="92">
        <f>I39*H39</f>
        <v>0</v>
      </c>
    </row>
    <row r="40" spans="1:10" s="14" customFormat="1" ht="110.25" customHeight="1" x14ac:dyDescent="0.25">
      <c r="A40" s="83">
        <v>37</v>
      </c>
      <c r="B40" s="74" t="s">
        <v>54</v>
      </c>
      <c r="C40" s="39"/>
      <c r="D40" s="40"/>
      <c r="E40" s="40"/>
      <c r="F40" s="61" t="s">
        <v>55</v>
      </c>
      <c r="G40" s="20" t="s">
        <v>5</v>
      </c>
      <c r="H40" s="20">
        <v>1</v>
      </c>
      <c r="I40" s="52">
        <v>0</v>
      </c>
      <c r="J40" s="92">
        <f t="shared" ref="J40" si="5">I40*H40</f>
        <v>0</v>
      </c>
    </row>
    <row r="41" spans="1:10" s="14" customFormat="1" ht="18" customHeight="1" x14ac:dyDescent="0.25">
      <c r="A41" s="83">
        <v>38</v>
      </c>
      <c r="B41" s="77" t="s">
        <v>18</v>
      </c>
      <c r="C41" s="21"/>
      <c r="D41" s="21"/>
      <c r="E41" s="21"/>
      <c r="F41" s="66"/>
      <c r="G41" s="66"/>
      <c r="H41" s="66"/>
      <c r="I41" s="21"/>
      <c r="J41" s="94">
        <f>SUM(J42:J43)</f>
        <v>0</v>
      </c>
    </row>
    <row r="42" spans="1:10" s="5" customFormat="1" ht="44.25" customHeight="1" x14ac:dyDescent="0.25">
      <c r="A42" s="83">
        <v>39</v>
      </c>
      <c r="B42" s="67" t="s">
        <v>65</v>
      </c>
      <c r="C42" s="51"/>
      <c r="D42" s="41"/>
      <c r="E42" s="41"/>
      <c r="F42" s="67" t="s">
        <v>66</v>
      </c>
      <c r="G42" s="88" t="s">
        <v>127</v>
      </c>
      <c r="H42" s="20">
        <v>10</v>
      </c>
      <c r="I42" s="52">
        <v>0</v>
      </c>
      <c r="J42" s="95">
        <f t="shared" ref="J42:J43" si="6">I42*H42</f>
        <v>0</v>
      </c>
    </row>
    <row r="43" spans="1:10" s="5" customFormat="1" ht="44.25" customHeight="1" x14ac:dyDescent="0.25">
      <c r="A43" s="83">
        <v>40</v>
      </c>
      <c r="B43" s="67" t="s">
        <v>65</v>
      </c>
      <c r="C43" s="51"/>
      <c r="D43" s="51"/>
      <c r="E43" s="51"/>
      <c r="F43" s="67" t="s">
        <v>67</v>
      </c>
      <c r="G43" s="88" t="s">
        <v>127</v>
      </c>
      <c r="H43" s="20">
        <v>10</v>
      </c>
      <c r="I43" s="52">
        <v>0</v>
      </c>
      <c r="J43" s="95">
        <f t="shared" si="6"/>
        <v>0</v>
      </c>
    </row>
    <row r="44" spans="1:10" s="14" customFormat="1" ht="18" customHeight="1" x14ac:dyDescent="0.25">
      <c r="A44" s="83">
        <v>41</v>
      </c>
      <c r="B44" s="77" t="s">
        <v>9</v>
      </c>
      <c r="C44" s="21"/>
      <c r="D44" s="21"/>
      <c r="E44" s="21"/>
      <c r="F44" s="66"/>
      <c r="G44" s="66"/>
      <c r="H44" s="66"/>
      <c r="I44" s="21"/>
      <c r="J44" s="94">
        <f>SUM(J47)</f>
        <v>0</v>
      </c>
    </row>
    <row r="45" spans="1:10" s="5" customFormat="1" ht="83.25" customHeight="1" x14ac:dyDescent="0.25">
      <c r="A45" s="83">
        <v>42</v>
      </c>
      <c r="B45" s="78" t="s">
        <v>17</v>
      </c>
      <c r="C45" s="51"/>
      <c r="D45" s="41"/>
      <c r="E45" s="41"/>
      <c r="F45" s="68" t="s">
        <v>126</v>
      </c>
      <c r="G45" s="88" t="s">
        <v>8</v>
      </c>
      <c r="H45" s="20">
        <v>1</v>
      </c>
      <c r="I45" s="53">
        <v>0</v>
      </c>
      <c r="J45" s="95">
        <f t="shared" ref="J45:J47" si="7">I45*H45</f>
        <v>0</v>
      </c>
    </row>
    <row r="46" spans="1:10" s="5" customFormat="1" ht="45" customHeight="1" x14ac:dyDescent="0.25">
      <c r="A46" s="83">
        <v>43</v>
      </c>
      <c r="B46" s="78" t="s">
        <v>50</v>
      </c>
      <c r="C46" s="51"/>
      <c r="D46" s="41"/>
      <c r="E46" s="41"/>
      <c r="F46" s="68" t="s">
        <v>48</v>
      </c>
      <c r="G46" s="88" t="s">
        <v>8</v>
      </c>
      <c r="H46" s="20">
        <v>1</v>
      </c>
      <c r="I46" s="53">
        <v>0</v>
      </c>
      <c r="J46" s="95">
        <f t="shared" ref="J46" si="8">I46*H46</f>
        <v>0</v>
      </c>
    </row>
    <row r="47" spans="1:10" s="5" customFormat="1" ht="44.25" customHeight="1" x14ac:dyDescent="0.25">
      <c r="A47" s="83">
        <v>44</v>
      </c>
      <c r="B47" s="78" t="s">
        <v>49</v>
      </c>
      <c r="C47" s="51"/>
      <c r="D47" s="41"/>
      <c r="E47" s="41"/>
      <c r="F47" s="68" t="s">
        <v>51</v>
      </c>
      <c r="G47" s="88" t="s">
        <v>8</v>
      </c>
      <c r="H47" s="20">
        <v>1</v>
      </c>
      <c r="I47" s="53">
        <v>0</v>
      </c>
      <c r="J47" s="95">
        <f t="shared" si="7"/>
        <v>0</v>
      </c>
    </row>
    <row r="48" spans="1:10" ht="13.8" thickBot="1" x14ac:dyDescent="0.3">
      <c r="A48" s="69"/>
      <c r="B48" s="69"/>
      <c r="C48" s="6"/>
      <c r="D48" s="7"/>
      <c r="E48" s="7"/>
      <c r="F48" s="69"/>
      <c r="G48" s="85"/>
      <c r="H48" s="85"/>
      <c r="I48" s="6"/>
      <c r="J48" s="69"/>
    </row>
    <row r="49" spans="1:10" s="14" customFormat="1" ht="23.25" customHeight="1" x14ac:dyDescent="0.3">
      <c r="A49" s="70"/>
      <c r="B49" s="79" t="s">
        <v>6</v>
      </c>
      <c r="C49" s="23"/>
      <c r="D49" s="24"/>
      <c r="E49" s="24"/>
      <c r="F49" s="70"/>
      <c r="G49" s="86"/>
      <c r="H49" s="86"/>
      <c r="I49" s="23"/>
      <c r="J49" s="96">
        <f>J5+J41+J44</f>
        <v>0</v>
      </c>
    </row>
    <row r="52" spans="1:10" collapsed="1" x14ac:dyDescent="0.25"/>
    <row r="61" spans="1:10" collapsed="1" x14ac:dyDescent="0.25"/>
    <row r="65" ht="24.9" customHeight="1" x14ac:dyDescent="0.25"/>
    <row r="66" ht="24.9" customHeight="1" x14ac:dyDescent="0.25"/>
    <row r="67" ht="24.9" customHeight="1" x14ac:dyDescent="0.25"/>
    <row r="68" ht="24.9" customHeight="1" x14ac:dyDescent="0.25"/>
    <row r="69" ht="24.9" customHeight="1" x14ac:dyDescent="0.25"/>
    <row r="70" ht="24.9" customHeight="1" x14ac:dyDescent="0.25"/>
    <row r="71" ht="24.9" customHeight="1" x14ac:dyDescent="0.25"/>
    <row r="72" ht="24.9" customHeight="1" x14ac:dyDescent="0.25"/>
    <row r="73" ht="24.9" customHeight="1" x14ac:dyDescent="0.25"/>
    <row r="74" ht="24.9" customHeight="1" x14ac:dyDescent="0.25"/>
    <row r="75" ht="24.9" customHeight="1" x14ac:dyDescent="0.25"/>
    <row r="76" ht="24.9" customHeight="1" x14ac:dyDescent="0.25"/>
    <row r="77" ht="24.9" customHeight="1" x14ac:dyDescent="0.25"/>
    <row r="78" ht="24.9" customHeight="1" x14ac:dyDescent="0.25"/>
    <row r="79" ht="24.9" customHeight="1" x14ac:dyDescent="0.25"/>
    <row r="80" ht="24.9" customHeight="1" x14ac:dyDescent="0.25"/>
    <row r="81" ht="15" customHeight="1" x14ac:dyDescent="0.25"/>
    <row r="82" ht="24.9" customHeight="1" x14ac:dyDescent="0.25"/>
    <row r="83" ht="18" customHeight="1" x14ac:dyDescent="0.25"/>
    <row r="84" ht="24.9" customHeight="1" x14ac:dyDescent="0.25"/>
    <row r="85" ht="24.9" customHeight="1" x14ac:dyDescent="0.25"/>
  </sheetData>
  <sheetProtection algorithmName="SHA-512" hashValue="6tarO2oDKAIb3NOI5EHgLXRAKlsScbRZbNcn/QfrGksjyIOLRqqmJZar3oulVZvh6741Qs8ISZw63xE9UwQkhA==" saltValue="Ql7ROzb03WBFwDetO7fNQQ==" spinCount="100000" sheet="1"/>
  <protectedRanges>
    <protectedRange sqref="I6:I47" name="Oblast2"/>
    <protectedRange sqref="C6:E47" name="Oblast1"/>
  </protectedRanges>
  <autoFilter ref="A2:J85" xr:uid="{7A201343-2B4E-4FCC-97F1-EFA1AF06BBAC}"/>
  <dataConsolidate/>
  <pageMargins left="0.74803149606299213" right="0.74803149606299213" top="0.98425196850393704" bottom="0.98425196850393704" header="0.51181102362204722" footer="0.51181102362204722"/>
  <pageSetup paperSize="9" scale="39" firstPageNumber="0" fitToHeight="2" orientation="portrait" r:id="rId1"/>
  <headerFooter alignWithMargins="0">
    <oddFooter>&amp;C&amp;P/&amp;N</oddFooter>
  </headerFooter>
  <rowBreaks count="2" manualBreakCount="2">
    <brk id="40" max="9" man="1"/>
    <brk id="8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1B522-C51A-4CAE-BCC7-0967CDB77B6A}">
  <sheetPr>
    <tabColor theme="9" tint="0.79998168889431442"/>
    <outlinePr summaryBelow="0"/>
    <pageSetUpPr fitToPage="1"/>
  </sheetPr>
  <dimension ref="A1:J78"/>
  <sheetViews>
    <sheetView view="pageBreakPreview" zoomScale="85" zoomScaleNormal="70" zoomScaleSheetLayoutView="85" workbookViewId="0">
      <pane ySplit="4" topLeftCell="A6" activePane="bottomLeft" state="frozen"/>
      <selection pane="bottomLeft" activeCell="J10" sqref="J10"/>
    </sheetView>
  </sheetViews>
  <sheetFormatPr defaultColWidth="9.109375" defaultRowHeight="13.2" x14ac:dyDescent="0.25"/>
  <cols>
    <col min="1" max="1" width="8.5546875" style="5" customWidth="1"/>
    <col min="2" max="2" width="17.44140625" style="5" customWidth="1"/>
    <col min="3" max="3" width="17" style="1" customWidth="1"/>
    <col min="4" max="5" width="16.109375" style="4" customWidth="1"/>
    <col min="6" max="6" width="96.33203125" style="5" customWidth="1"/>
    <col min="7" max="7" width="8" style="87" customWidth="1"/>
    <col min="8" max="8" width="6.6640625" style="87" customWidth="1"/>
    <col min="9" max="9" width="18.33203125" style="1" customWidth="1"/>
    <col min="10" max="10" width="20.6640625" style="5" customWidth="1"/>
    <col min="11" max="16384" width="9.109375" style="1"/>
  </cols>
  <sheetData>
    <row r="1" spans="1:10" s="14" customFormat="1" ht="13.5" customHeight="1" x14ac:dyDescent="0.3">
      <c r="A1" s="80"/>
      <c r="B1" s="56"/>
      <c r="C1" s="15"/>
      <c r="D1" s="15"/>
      <c r="E1" s="15"/>
      <c r="F1" s="56"/>
      <c r="G1" s="56"/>
      <c r="H1" s="56"/>
      <c r="I1" s="15"/>
      <c r="J1" s="56"/>
    </row>
    <row r="2" spans="1:10" s="14" customFormat="1" ht="57.75" customHeight="1" x14ac:dyDescent="0.25">
      <c r="A2" s="57" t="s">
        <v>114</v>
      </c>
      <c r="B2" s="57" t="s">
        <v>115</v>
      </c>
      <c r="C2" s="34" t="s">
        <v>121</v>
      </c>
      <c r="D2" s="34" t="s">
        <v>122</v>
      </c>
      <c r="E2" s="34" t="s">
        <v>120</v>
      </c>
      <c r="F2" s="57" t="s">
        <v>116</v>
      </c>
      <c r="G2" s="57" t="s">
        <v>117</v>
      </c>
      <c r="H2" s="57" t="s">
        <v>7</v>
      </c>
      <c r="I2" s="34" t="s">
        <v>118</v>
      </c>
      <c r="J2" s="57" t="s">
        <v>119</v>
      </c>
    </row>
    <row r="3" spans="1:10" s="14" customFormat="1" ht="18" customHeight="1" x14ac:dyDescent="0.25">
      <c r="A3" s="81"/>
      <c r="B3" s="71" t="s">
        <v>13</v>
      </c>
      <c r="C3" s="16"/>
      <c r="D3" s="16"/>
      <c r="E3" s="16"/>
      <c r="F3" s="58"/>
      <c r="G3" s="58"/>
      <c r="H3" s="58"/>
      <c r="I3" s="16"/>
      <c r="J3" s="89"/>
    </row>
    <row r="4" spans="1:10" s="14" customFormat="1" ht="18" customHeight="1" x14ac:dyDescent="0.25">
      <c r="A4" s="82"/>
      <c r="B4" s="72"/>
      <c r="C4" s="17"/>
      <c r="D4" s="17"/>
      <c r="E4" s="17"/>
      <c r="F4" s="59"/>
      <c r="G4" s="59"/>
      <c r="H4" s="59"/>
      <c r="I4" s="17"/>
      <c r="J4" s="90"/>
    </row>
    <row r="5" spans="1:10" s="14" customFormat="1" ht="18" customHeight="1" x14ac:dyDescent="0.25">
      <c r="A5" s="83">
        <v>1</v>
      </c>
      <c r="B5" s="73" t="s">
        <v>16</v>
      </c>
      <c r="C5" s="18"/>
      <c r="D5" s="18"/>
      <c r="E5" s="18"/>
      <c r="F5" s="60"/>
      <c r="G5" s="60"/>
      <c r="H5" s="60"/>
      <c r="I5" s="18"/>
      <c r="J5" s="91">
        <f>SUM(J6:J33)</f>
        <v>0</v>
      </c>
    </row>
    <row r="6" spans="1:10" s="14" customFormat="1" ht="54.75" customHeight="1" x14ac:dyDescent="0.25">
      <c r="A6" s="83">
        <v>2</v>
      </c>
      <c r="B6" s="74" t="s">
        <v>42</v>
      </c>
      <c r="C6" s="44"/>
      <c r="D6" s="41"/>
      <c r="E6" s="41"/>
      <c r="F6" s="19" t="s">
        <v>81</v>
      </c>
      <c r="G6" s="20" t="s">
        <v>5</v>
      </c>
      <c r="H6" s="20">
        <v>25</v>
      </c>
      <c r="I6" s="52">
        <v>0</v>
      </c>
      <c r="J6" s="92">
        <f t="shared" ref="J6:J31" si="0">I6*H6</f>
        <v>0</v>
      </c>
    </row>
    <row r="7" spans="1:10" s="14" customFormat="1" ht="54.75" customHeight="1" x14ac:dyDescent="0.25">
      <c r="A7" s="83">
        <v>3</v>
      </c>
      <c r="B7" s="74" t="s">
        <v>42</v>
      </c>
      <c r="C7" s="44"/>
      <c r="D7" s="41"/>
      <c r="E7" s="41"/>
      <c r="F7" s="19" t="s">
        <v>28</v>
      </c>
      <c r="G7" s="20" t="s">
        <v>5</v>
      </c>
      <c r="H7" s="20">
        <v>3</v>
      </c>
      <c r="I7" s="52">
        <v>0</v>
      </c>
      <c r="J7" s="92">
        <f t="shared" si="0"/>
        <v>0</v>
      </c>
    </row>
    <row r="8" spans="1:10" s="14" customFormat="1" ht="54.75" customHeight="1" x14ac:dyDescent="0.25">
      <c r="A8" s="83">
        <v>4</v>
      </c>
      <c r="B8" s="74" t="s">
        <v>42</v>
      </c>
      <c r="C8" s="44"/>
      <c r="D8" s="41"/>
      <c r="E8" s="41"/>
      <c r="F8" s="19" t="s">
        <v>29</v>
      </c>
      <c r="G8" s="20" t="s">
        <v>5</v>
      </c>
      <c r="H8" s="20">
        <v>5</v>
      </c>
      <c r="I8" s="52">
        <v>0</v>
      </c>
      <c r="J8" s="92">
        <f t="shared" si="0"/>
        <v>0</v>
      </c>
    </row>
    <row r="9" spans="1:10" s="14" customFormat="1" ht="54.75" customHeight="1" x14ac:dyDescent="0.25">
      <c r="A9" s="83">
        <v>5</v>
      </c>
      <c r="B9" s="74" t="s">
        <v>42</v>
      </c>
      <c r="C9" s="44"/>
      <c r="D9" s="41"/>
      <c r="E9" s="41"/>
      <c r="F9" s="19" t="s">
        <v>30</v>
      </c>
      <c r="G9" s="20" t="s">
        <v>5</v>
      </c>
      <c r="H9" s="20">
        <v>1</v>
      </c>
      <c r="I9" s="52">
        <v>0</v>
      </c>
      <c r="J9" s="92">
        <f t="shared" si="0"/>
        <v>0</v>
      </c>
    </row>
    <row r="10" spans="1:10" s="14" customFormat="1" ht="54.75" customHeight="1" x14ac:dyDescent="0.25">
      <c r="A10" s="83">
        <v>6</v>
      </c>
      <c r="B10" s="74" t="s">
        <v>42</v>
      </c>
      <c r="C10" s="44"/>
      <c r="D10" s="41"/>
      <c r="E10" s="41"/>
      <c r="F10" s="19" t="s">
        <v>31</v>
      </c>
      <c r="G10" s="20" t="s">
        <v>5</v>
      </c>
      <c r="H10" s="20">
        <v>2</v>
      </c>
      <c r="I10" s="52"/>
      <c r="J10" s="92">
        <f t="shared" si="0"/>
        <v>0</v>
      </c>
    </row>
    <row r="11" spans="1:10" s="14" customFormat="1" ht="54.75" customHeight="1" x14ac:dyDescent="0.25">
      <c r="A11" s="83">
        <v>7</v>
      </c>
      <c r="B11" s="74" t="s">
        <v>42</v>
      </c>
      <c r="C11" s="44"/>
      <c r="D11" s="41"/>
      <c r="E11" s="41"/>
      <c r="F11" s="19" t="s">
        <v>31</v>
      </c>
      <c r="G11" s="20" t="s">
        <v>5</v>
      </c>
      <c r="H11" s="20">
        <v>2</v>
      </c>
      <c r="I11" s="52">
        <v>0</v>
      </c>
      <c r="J11" s="92">
        <f t="shared" si="0"/>
        <v>0</v>
      </c>
    </row>
    <row r="12" spans="1:10" s="14" customFormat="1" ht="98.25" customHeight="1" x14ac:dyDescent="0.25">
      <c r="A12" s="83">
        <v>8</v>
      </c>
      <c r="B12" s="74" t="s">
        <v>105</v>
      </c>
      <c r="C12" s="39"/>
      <c r="D12" s="40"/>
      <c r="E12" s="40"/>
      <c r="F12" s="61" t="s">
        <v>79</v>
      </c>
      <c r="G12" s="20" t="s">
        <v>5</v>
      </c>
      <c r="H12" s="20">
        <v>1</v>
      </c>
      <c r="I12" s="52">
        <v>0</v>
      </c>
      <c r="J12" s="92">
        <f t="shared" si="0"/>
        <v>0</v>
      </c>
    </row>
    <row r="13" spans="1:10" s="14" customFormat="1" ht="105.6" x14ac:dyDescent="0.25">
      <c r="A13" s="83">
        <v>9</v>
      </c>
      <c r="B13" s="74" t="s">
        <v>32</v>
      </c>
      <c r="C13" s="39"/>
      <c r="D13" s="40"/>
      <c r="E13" s="40"/>
      <c r="F13" s="19" t="s">
        <v>101</v>
      </c>
      <c r="G13" s="20" t="s">
        <v>5</v>
      </c>
      <c r="H13" s="20">
        <v>10</v>
      </c>
      <c r="I13" s="52">
        <v>0</v>
      </c>
      <c r="J13" s="92">
        <f t="shared" si="0"/>
        <v>0</v>
      </c>
    </row>
    <row r="14" spans="1:10" s="14" customFormat="1" ht="287.25" customHeight="1" x14ac:dyDescent="0.25">
      <c r="A14" s="83">
        <v>10</v>
      </c>
      <c r="B14" s="74" t="s">
        <v>72</v>
      </c>
      <c r="C14" s="39"/>
      <c r="D14" s="40"/>
      <c r="E14" s="40"/>
      <c r="F14" s="61" t="s">
        <v>71</v>
      </c>
      <c r="G14" s="20" t="s">
        <v>5</v>
      </c>
      <c r="H14" s="20">
        <v>1</v>
      </c>
      <c r="I14" s="52">
        <v>0</v>
      </c>
      <c r="J14" s="92">
        <f t="shared" si="0"/>
        <v>0</v>
      </c>
    </row>
    <row r="15" spans="1:10" s="14" customFormat="1" ht="95.25" customHeight="1" x14ac:dyDescent="0.25">
      <c r="A15" s="83">
        <v>11</v>
      </c>
      <c r="B15" s="74" t="s">
        <v>106</v>
      </c>
      <c r="C15" s="39"/>
      <c r="D15" s="40"/>
      <c r="E15" s="40"/>
      <c r="F15" s="61" t="s">
        <v>104</v>
      </c>
      <c r="G15" s="20" t="s">
        <v>5</v>
      </c>
      <c r="H15" s="20">
        <v>2</v>
      </c>
      <c r="I15" s="52">
        <v>0</v>
      </c>
      <c r="J15" s="92">
        <f>I15*H15</f>
        <v>0</v>
      </c>
    </row>
    <row r="16" spans="1:10" s="14" customFormat="1" ht="54.75" customHeight="1" x14ac:dyDescent="0.25">
      <c r="A16" s="83">
        <v>12</v>
      </c>
      <c r="B16" s="74" t="s">
        <v>10</v>
      </c>
      <c r="C16" s="39"/>
      <c r="D16" s="41"/>
      <c r="E16" s="41"/>
      <c r="F16" s="61" t="s">
        <v>74</v>
      </c>
      <c r="G16" s="20" t="s">
        <v>5</v>
      </c>
      <c r="H16" s="20">
        <v>60</v>
      </c>
      <c r="I16" s="52">
        <v>0</v>
      </c>
      <c r="J16" s="92">
        <f>I16*H16</f>
        <v>0</v>
      </c>
    </row>
    <row r="17" spans="1:10" s="14" customFormat="1" ht="54.75" customHeight="1" x14ac:dyDescent="0.25">
      <c r="A17" s="83">
        <v>13</v>
      </c>
      <c r="B17" s="74" t="s">
        <v>61</v>
      </c>
      <c r="C17" s="50"/>
      <c r="D17" s="41"/>
      <c r="E17" s="41"/>
      <c r="F17" s="19" t="s">
        <v>60</v>
      </c>
      <c r="G17" s="20" t="s">
        <v>5</v>
      </c>
      <c r="H17" s="20">
        <v>60</v>
      </c>
      <c r="I17" s="52">
        <v>0</v>
      </c>
      <c r="J17" s="92">
        <f>I17*H17</f>
        <v>0</v>
      </c>
    </row>
    <row r="18" spans="1:10" s="14" customFormat="1" ht="66" x14ac:dyDescent="0.25">
      <c r="A18" s="83">
        <v>14</v>
      </c>
      <c r="B18" s="19" t="s">
        <v>90</v>
      </c>
      <c r="C18" s="39"/>
      <c r="D18" s="41"/>
      <c r="E18" s="41"/>
      <c r="F18" s="19" t="s">
        <v>100</v>
      </c>
      <c r="G18" s="20" t="s">
        <v>5</v>
      </c>
      <c r="H18" s="20">
        <v>1</v>
      </c>
      <c r="I18" s="52">
        <v>0</v>
      </c>
      <c r="J18" s="92">
        <f t="shared" si="0"/>
        <v>0</v>
      </c>
    </row>
    <row r="19" spans="1:10" s="14" customFormat="1" ht="54.75" customHeight="1" x14ac:dyDescent="0.25">
      <c r="A19" s="83">
        <v>15</v>
      </c>
      <c r="B19" s="74" t="s">
        <v>19</v>
      </c>
      <c r="C19" s="44"/>
      <c r="D19" s="41"/>
      <c r="E19" s="41"/>
      <c r="F19" s="19" t="s">
        <v>87</v>
      </c>
      <c r="G19" s="20" t="s">
        <v>5</v>
      </c>
      <c r="H19" s="20">
        <v>1</v>
      </c>
      <c r="I19" s="52">
        <v>0</v>
      </c>
      <c r="J19" s="92">
        <f t="shared" si="0"/>
        <v>0</v>
      </c>
    </row>
    <row r="20" spans="1:10" s="14" customFormat="1" ht="54.75" customHeight="1" x14ac:dyDescent="0.25">
      <c r="A20" s="83">
        <v>16</v>
      </c>
      <c r="B20" s="19" t="s">
        <v>64</v>
      </c>
      <c r="C20" s="43"/>
      <c r="D20" s="41"/>
      <c r="E20" s="41"/>
      <c r="F20" s="19" t="s">
        <v>85</v>
      </c>
      <c r="G20" s="20" t="s">
        <v>5</v>
      </c>
      <c r="H20" s="20">
        <v>1</v>
      </c>
      <c r="I20" s="52">
        <v>0</v>
      </c>
      <c r="J20" s="92">
        <f>I20*H20</f>
        <v>0</v>
      </c>
    </row>
    <row r="21" spans="1:10" s="14" customFormat="1" ht="79.2" x14ac:dyDescent="0.25">
      <c r="A21" s="83">
        <v>17</v>
      </c>
      <c r="B21" s="19" t="s">
        <v>82</v>
      </c>
      <c r="C21" s="42"/>
      <c r="D21" s="42"/>
      <c r="E21" s="42"/>
      <c r="F21" s="19" t="s">
        <v>86</v>
      </c>
      <c r="G21" s="20" t="s">
        <v>5</v>
      </c>
      <c r="H21" s="20">
        <v>1</v>
      </c>
      <c r="I21" s="52">
        <v>0</v>
      </c>
      <c r="J21" s="92">
        <f t="shared" si="0"/>
        <v>0</v>
      </c>
    </row>
    <row r="22" spans="1:10" s="14" customFormat="1" ht="54.75" customHeight="1" x14ac:dyDescent="0.25">
      <c r="A22" s="83">
        <v>18</v>
      </c>
      <c r="B22" s="19" t="s">
        <v>83</v>
      </c>
      <c r="C22" s="42"/>
      <c r="D22" s="42"/>
      <c r="E22" s="42"/>
      <c r="F22" s="19" t="s">
        <v>84</v>
      </c>
      <c r="G22" s="20" t="s">
        <v>5</v>
      </c>
      <c r="H22" s="20">
        <v>4</v>
      </c>
      <c r="I22" s="52">
        <v>0</v>
      </c>
      <c r="J22" s="92">
        <f t="shared" si="0"/>
        <v>0</v>
      </c>
    </row>
    <row r="23" spans="1:10" s="14" customFormat="1" ht="92.4" x14ac:dyDescent="0.25">
      <c r="A23" s="83">
        <v>19</v>
      </c>
      <c r="B23" s="75" t="s">
        <v>20</v>
      </c>
      <c r="C23" s="45"/>
      <c r="D23" s="39"/>
      <c r="E23" s="39"/>
      <c r="F23" s="63" t="s">
        <v>35</v>
      </c>
      <c r="G23" s="20" t="s">
        <v>5</v>
      </c>
      <c r="H23" s="20">
        <v>3</v>
      </c>
      <c r="I23" s="52">
        <v>0</v>
      </c>
      <c r="J23" s="92">
        <f>I23*H23</f>
        <v>0</v>
      </c>
    </row>
    <row r="24" spans="1:10" s="14" customFormat="1" ht="105.6" x14ac:dyDescent="0.25">
      <c r="A24" s="83">
        <v>20</v>
      </c>
      <c r="B24" s="75" t="s">
        <v>20</v>
      </c>
      <c r="C24" s="45"/>
      <c r="D24" s="39"/>
      <c r="E24" s="39"/>
      <c r="F24" s="63" t="s">
        <v>21</v>
      </c>
      <c r="G24" s="20" t="s">
        <v>5</v>
      </c>
      <c r="H24" s="20">
        <v>6</v>
      </c>
      <c r="I24" s="52">
        <v>0</v>
      </c>
      <c r="J24" s="92">
        <f t="shared" si="0"/>
        <v>0</v>
      </c>
    </row>
    <row r="25" spans="1:10" s="14" customFormat="1" ht="92.4" x14ac:dyDescent="0.25">
      <c r="A25" s="83">
        <v>21</v>
      </c>
      <c r="B25" s="75" t="s">
        <v>20</v>
      </c>
      <c r="C25" s="45"/>
      <c r="D25" s="39"/>
      <c r="E25" s="39"/>
      <c r="F25" s="63" t="s">
        <v>22</v>
      </c>
      <c r="G25" s="20" t="s">
        <v>5</v>
      </c>
      <c r="H25" s="20">
        <v>6</v>
      </c>
      <c r="I25" s="52">
        <v>0</v>
      </c>
      <c r="J25" s="92">
        <f t="shared" si="0"/>
        <v>0</v>
      </c>
    </row>
    <row r="26" spans="1:10" s="14" customFormat="1" ht="54.75" customHeight="1" x14ac:dyDescent="0.25">
      <c r="A26" s="83">
        <v>22</v>
      </c>
      <c r="B26" s="75" t="s">
        <v>23</v>
      </c>
      <c r="C26" s="45"/>
      <c r="D26" s="45"/>
      <c r="E26" s="45"/>
      <c r="F26" s="62" t="s">
        <v>24</v>
      </c>
      <c r="G26" s="20" t="s">
        <v>5</v>
      </c>
      <c r="H26" s="20">
        <v>2</v>
      </c>
      <c r="I26" s="52">
        <v>0</v>
      </c>
      <c r="J26" s="92">
        <f t="shared" si="0"/>
        <v>0</v>
      </c>
    </row>
    <row r="27" spans="1:10" s="14" customFormat="1" ht="105.6" x14ac:dyDescent="0.25">
      <c r="A27" s="83">
        <v>23</v>
      </c>
      <c r="B27" s="74" t="s">
        <v>54</v>
      </c>
      <c r="C27" s="39"/>
      <c r="D27" s="40"/>
      <c r="E27" s="40"/>
      <c r="F27" s="61" t="s">
        <v>55</v>
      </c>
      <c r="G27" s="20" t="s">
        <v>5</v>
      </c>
      <c r="H27" s="20">
        <v>1</v>
      </c>
      <c r="I27" s="52">
        <v>0</v>
      </c>
      <c r="J27" s="92">
        <f t="shared" si="0"/>
        <v>0</v>
      </c>
    </row>
    <row r="28" spans="1:10" s="14" customFormat="1" ht="72.75" customHeight="1" x14ac:dyDescent="0.25">
      <c r="A28" s="83">
        <v>24</v>
      </c>
      <c r="B28" s="75" t="s">
        <v>25</v>
      </c>
      <c r="C28" s="45"/>
      <c r="D28" s="45"/>
      <c r="E28" s="45"/>
      <c r="F28" s="62" t="s">
        <v>110</v>
      </c>
      <c r="G28" s="20" t="s">
        <v>5</v>
      </c>
      <c r="H28" s="20">
        <v>5</v>
      </c>
      <c r="I28" s="52">
        <v>0</v>
      </c>
      <c r="J28" s="92">
        <f t="shared" si="0"/>
        <v>0</v>
      </c>
    </row>
    <row r="29" spans="1:10" s="14" customFormat="1" ht="54.75" customHeight="1" x14ac:dyDescent="0.25">
      <c r="A29" s="83">
        <v>25</v>
      </c>
      <c r="B29" s="75" t="s">
        <v>26</v>
      </c>
      <c r="C29" s="45"/>
      <c r="D29" s="45"/>
      <c r="E29" s="45"/>
      <c r="F29" s="62" t="s">
        <v>53</v>
      </c>
      <c r="G29" s="20" t="s">
        <v>5</v>
      </c>
      <c r="H29" s="20">
        <v>5</v>
      </c>
      <c r="I29" s="52">
        <v>0</v>
      </c>
      <c r="J29" s="92">
        <f t="shared" si="0"/>
        <v>0</v>
      </c>
    </row>
    <row r="30" spans="1:10" s="14" customFormat="1" ht="118.8" x14ac:dyDescent="0.25">
      <c r="A30" s="83">
        <v>26</v>
      </c>
      <c r="B30" s="19" t="s">
        <v>69</v>
      </c>
      <c r="C30" s="50"/>
      <c r="D30" s="41"/>
      <c r="E30" s="41"/>
      <c r="F30" s="19" t="s">
        <v>44</v>
      </c>
      <c r="G30" s="20" t="s">
        <v>5</v>
      </c>
      <c r="H30" s="20">
        <v>14</v>
      </c>
      <c r="I30" s="52">
        <v>0</v>
      </c>
      <c r="J30" s="92">
        <f t="shared" si="0"/>
        <v>0</v>
      </c>
    </row>
    <row r="31" spans="1:10" s="14" customFormat="1" ht="171.6" x14ac:dyDescent="0.25">
      <c r="A31" s="83">
        <v>27</v>
      </c>
      <c r="B31" s="19" t="s">
        <v>69</v>
      </c>
      <c r="C31" s="50"/>
      <c r="D31" s="41"/>
      <c r="E31" s="41"/>
      <c r="F31" s="19" t="s">
        <v>73</v>
      </c>
      <c r="G31" s="20" t="s">
        <v>5</v>
      </c>
      <c r="H31" s="20">
        <v>6</v>
      </c>
      <c r="I31" s="52">
        <v>0</v>
      </c>
      <c r="J31" s="92">
        <f t="shared" si="0"/>
        <v>0</v>
      </c>
    </row>
    <row r="32" spans="1:10" s="14" customFormat="1" ht="72.75" customHeight="1" x14ac:dyDescent="0.25">
      <c r="A32" s="83">
        <v>28</v>
      </c>
      <c r="B32" s="74" t="s">
        <v>42</v>
      </c>
      <c r="C32" s="39"/>
      <c r="D32" s="41"/>
      <c r="E32" s="41"/>
      <c r="F32" s="19" t="s">
        <v>43</v>
      </c>
      <c r="G32" s="20" t="s">
        <v>5</v>
      </c>
      <c r="H32" s="20">
        <v>2</v>
      </c>
      <c r="I32" s="52">
        <v>0</v>
      </c>
      <c r="J32" s="92">
        <f t="shared" ref="J32:J33" si="1">I32*H32</f>
        <v>0</v>
      </c>
    </row>
    <row r="33" spans="1:10" s="14" customFormat="1" ht="54.75" customHeight="1" x14ac:dyDescent="0.25">
      <c r="A33" s="83">
        <v>29</v>
      </c>
      <c r="B33" s="19" t="s">
        <v>37</v>
      </c>
      <c r="C33" s="44"/>
      <c r="D33" s="41"/>
      <c r="E33" s="41"/>
      <c r="F33" s="19" t="s">
        <v>37</v>
      </c>
      <c r="G33" s="20" t="s">
        <v>5</v>
      </c>
      <c r="H33" s="20">
        <f>3*24</f>
        <v>72</v>
      </c>
      <c r="I33" s="52">
        <v>0</v>
      </c>
      <c r="J33" s="92">
        <f t="shared" si="1"/>
        <v>0</v>
      </c>
    </row>
    <row r="34" spans="1:10" s="14" customFormat="1" ht="18" customHeight="1" x14ac:dyDescent="0.25">
      <c r="A34" s="83">
        <v>33</v>
      </c>
      <c r="B34" s="77" t="s">
        <v>18</v>
      </c>
      <c r="C34" s="21"/>
      <c r="D34" s="21"/>
      <c r="E34" s="21"/>
      <c r="F34" s="66"/>
      <c r="G34" s="66"/>
      <c r="H34" s="66"/>
      <c r="I34" s="21"/>
      <c r="J34" s="94">
        <f>SUM(J35:J36)</f>
        <v>0</v>
      </c>
    </row>
    <row r="35" spans="1:10" s="5" customFormat="1" ht="44.25" customHeight="1" x14ac:dyDescent="0.25">
      <c r="A35" s="83">
        <v>34</v>
      </c>
      <c r="B35" s="67" t="s">
        <v>65</v>
      </c>
      <c r="C35" s="51"/>
      <c r="D35" s="41"/>
      <c r="E35" s="41"/>
      <c r="F35" s="67" t="s">
        <v>66</v>
      </c>
      <c r="G35" s="88" t="s">
        <v>127</v>
      </c>
      <c r="H35" s="20">
        <v>10</v>
      </c>
      <c r="I35" s="52">
        <v>0</v>
      </c>
      <c r="J35" s="95">
        <f t="shared" ref="J35" si="2">I35*H35</f>
        <v>0</v>
      </c>
    </row>
    <row r="36" spans="1:10" s="5" customFormat="1" ht="44.25" customHeight="1" x14ac:dyDescent="0.25">
      <c r="A36" s="83">
        <v>35</v>
      </c>
      <c r="B36" s="67" t="s">
        <v>65</v>
      </c>
      <c r="C36" s="51"/>
      <c r="D36" s="51"/>
      <c r="E36" s="51"/>
      <c r="F36" s="67" t="s">
        <v>67</v>
      </c>
      <c r="G36" s="88" t="s">
        <v>127</v>
      </c>
      <c r="H36" s="20">
        <v>10</v>
      </c>
      <c r="I36" s="52">
        <v>0</v>
      </c>
      <c r="J36" s="95">
        <f t="shared" ref="J36" si="3">I36*H36</f>
        <v>0</v>
      </c>
    </row>
    <row r="37" spans="1:10" s="14" customFormat="1" ht="18" customHeight="1" x14ac:dyDescent="0.25">
      <c r="A37" s="83">
        <v>36</v>
      </c>
      <c r="B37" s="77" t="s">
        <v>9</v>
      </c>
      <c r="C37" s="21"/>
      <c r="D37" s="21"/>
      <c r="E37" s="21"/>
      <c r="F37" s="66"/>
      <c r="G37" s="66"/>
      <c r="H37" s="66"/>
      <c r="I37" s="21"/>
      <c r="J37" s="94">
        <f>SUM(J38:J40)</f>
        <v>0</v>
      </c>
    </row>
    <row r="38" spans="1:10" s="5" customFormat="1" ht="99.75" customHeight="1" x14ac:dyDescent="0.25">
      <c r="A38" s="83">
        <v>37</v>
      </c>
      <c r="B38" s="78" t="s">
        <v>17</v>
      </c>
      <c r="C38" s="51"/>
      <c r="D38" s="41"/>
      <c r="E38" s="41"/>
      <c r="F38" s="68" t="s">
        <v>126</v>
      </c>
      <c r="G38" s="88" t="s">
        <v>8</v>
      </c>
      <c r="H38" s="20">
        <v>1</v>
      </c>
      <c r="I38" s="53">
        <v>0</v>
      </c>
      <c r="J38" s="95">
        <f t="shared" ref="J38:J39" si="4">I38*H38</f>
        <v>0</v>
      </c>
    </row>
    <row r="39" spans="1:10" s="5" customFormat="1" ht="45" customHeight="1" x14ac:dyDescent="0.25">
      <c r="A39" s="83">
        <v>38</v>
      </c>
      <c r="B39" s="78" t="s">
        <v>50</v>
      </c>
      <c r="C39" s="51"/>
      <c r="D39" s="41"/>
      <c r="E39" s="41"/>
      <c r="F39" s="68" t="s">
        <v>48</v>
      </c>
      <c r="G39" s="88" t="s">
        <v>8</v>
      </c>
      <c r="H39" s="20">
        <v>1</v>
      </c>
      <c r="I39" s="53">
        <v>0</v>
      </c>
      <c r="J39" s="95">
        <f t="shared" si="4"/>
        <v>0</v>
      </c>
    </row>
    <row r="40" spans="1:10" s="5" customFormat="1" ht="44.25" customHeight="1" x14ac:dyDescent="0.25">
      <c r="A40" s="83">
        <v>39</v>
      </c>
      <c r="B40" s="78" t="s">
        <v>49</v>
      </c>
      <c r="C40" s="51"/>
      <c r="D40" s="41"/>
      <c r="E40" s="41"/>
      <c r="F40" s="68" t="s">
        <v>51</v>
      </c>
      <c r="G40" s="88" t="s">
        <v>8</v>
      </c>
      <c r="H40" s="20">
        <v>1</v>
      </c>
      <c r="I40" s="53">
        <v>0</v>
      </c>
      <c r="J40" s="95">
        <f t="shared" ref="J40" si="5">I40*H40</f>
        <v>0</v>
      </c>
    </row>
    <row r="41" spans="1:10" ht="13.8" thickBot="1" x14ac:dyDescent="0.3">
      <c r="A41" s="69"/>
      <c r="B41" s="69"/>
      <c r="C41" s="6"/>
      <c r="D41" s="7"/>
      <c r="E41" s="7"/>
      <c r="F41" s="69"/>
      <c r="G41" s="85"/>
      <c r="H41" s="85"/>
      <c r="I41" s="6"/>
      <c r="J41" s="69"/>
    </row>
    <row r="42" spans="1:10" s="14" customFormat="1" ht="23.25" customHeight="1" x14ac:dyDescent="0.3">
      <c r="A42" s="70"/>
      <c r="B42" s="79" t="s">
        <v>6</v>
      </c>
      <c r="C42" s="23"/>
      <c r="D42" s="24"/>
      <c r="E42" s="24"/>
      <c r="F42" s="70"/>
      <c r="G42" s="86"/>
      <c r="H42" s="86"/>
      <c r="I42" s="23"/>
      <c r="J42" s="96">
        <f>J5+J34+J37</f>
        <v>0</v>
      </c>
    </row>
    <row r="45" spans="1:10" collapsed="1" x14ac:dyDescent="0.25"/>
    <row r="54" collapsed="1" x14ac:dyDescent="0.25"/>
    <row r="58" ht="24.9" customHeight="1" x14ac:dyDescent="0.25"/>
    <row r="59" ht="24.9" customHeight="1" x14ac:dyDescent="0.25"/>
    <row r="60" ht="24.9" customHeight="1" x14ac:dyDescent="0.25"/>
    <row r="61" ht="24.9" customHeight="1" x14ac:dyDescent="0.25"/>
    <row r="62" ht="24.9" customHeight="1" x14ac:dyDescent="0.25"/>
    <row r="63" ht="24.9" customHeight="1" x14ac:dyDescent="0.25"/>
    <row r="64" ht="24.9" customHeight="1" x14ac:dyDescent="0.25"/>
    <row r="65" ht="24.9" customHeight="1" x14ac:dyDescent="0.25"/>
    <row r="66" ht="24.9" customHeight="1" x14ac:dyDescent="0.25"/>
    <row r="67" ht="24.9" customHeight="1" x14ac:dyDescent="0.25"/>
    <row r="68" ht="24.9" customHeight="1" x14ac:dyDescent="0.25"/>
    <row r="69" ht="24.9" customHeight="1" x14ac:dyDescent="0.25"/>
    <row r="70" ht="24.9" customHeight="1" x14ac:dyDescent="0.25"/>
    <row r="71" ht="24.9" customHeight="1" x14ac:dyDescent="0.25"/>
    <row r="72" ht="24.9" customHeight="1" x14ac:dyDescent="0.25"/>
    <row r="73" ht="24.9" customHeight="1" x14ac:dyDescent="0.25"/>
    <row r="74" ht="15" customHeight="1" x14ac:dyDescent="0.25"/>
    <row r="75" ht="24.9" customHeight="1" x14ac:dyDescent="0.25"/>
    <row r="76" ht="18" customHeight="1" x14ac:dyDescent="0.25"/>
    <row r="77" ht="24.9" customHeight="1" x14ac:dyDescent="0.25"/>
    <row r="78" ht="24.9" customHeight="1" x14ac:dyDescent="0.25"/>
  </sheetData>
  <sheetProtection algorithmName="SHA-512" hashValue="ImVS1lvdWXfGlzOQbGDBGNfpCoZ1GWZKCSi0utp0E97HG0FxfQtCCmrW4d1ADaw0T/oO/eELaI7t4SziE4EVng==" saltValue="UrRA07W5NpRJJhH2tuY2cw==" spinCount="100000" sheet="1" objects="1" scenarios="1"/>
  <protectedRanges>
    <protectedRange sqref="C38:E40" name="Oblast6"/>
    <protectedRange sqref="C35:E36" name="Oblast5"/>
    <protectedRange sqref="C6:E33" name="Oblast4"/>
    <protectedRange sqref="I38:I40" name="Oblast3"/>
    <protectedRange sqref="I35:I36" name="Oblast2"/>
    <protectedRange sqref="I6:I33" name="Oblast1"/>
  </protectedRanges>
  <autoFilter ref="A2:J78" xr:uid="{7A201343-2B4E-4FCC-97F1-EFA1AF06BBAC}"/>
  <dataConsolidate/>
  <pageMargins left="0.74803149606299213" right="0.74803149606299213" top="0.98425196850393704" bottom="0.98425196850393704" header="0.51181102362204722" footer="0.51181102362204722"/>
  <pageSetup paperSize="9" scale="39" firstPageNumber="0" fitToHeight="2" orientation="portrait" r:id="rId1"/>
  <headerFooter alignWithMargins="0">
    <oddFooter>&amp;C&amp;P/&amp;N</oddFooter>
  </headerFooter>
  <rowBreaks count="2" manualBreakCount="2">
    <brk id="31" max="9" man="1"/>
    <brk id="7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52AC-6BCA-4E59-8E88-74BFE17D2E6F}">
  <sheetPr>
    <tabColor theme="9" tint="0.79998168889431442"/>
    <outlinePr summaryBelow="0"/>
    <pageSetUpPr fitToPage="1"/>
  </sheetPr>
  <dimension ref="A1:J81"/>
  <sheetViews>
    <sheetView view="pageBreakPreview" zoomScale="85" zoomScaleNormal="70" zoomScaleSheetLayoutView="85" workbookViewId="0">
      <pane ySplit="4" topLeftCell="A5" activePane="bottomLeft" state="frozen"/>
      <selection activeCell="F12" sqref="F12"/>
      <selection pane="bottomLeft" activeCell="B7" sqref="B7"/>
    </sheetView>
  </sheetViews>
  <sheetFormatPr defaultColWidth="9.109375" defaultRowHeight="13.2" x14ac:dyDescent="0.25"/>
  <cols>
    <col min="1" max="1" width="8.5546875" style="5" customWidth="1"/>
    <col min="2" max="2" width="17.44140625" style="5" customWidth="1"/>
    <col min="3" max="3" width="17" style="1" customWidth="1"/>
    <col min="4" max="5" width="16.109375" style="4" customWidth="1"/>
    <col min="6" max="6" width="96.33203125" style="5" customWidth="1"/>
    <col min="7" max="7" width="8" style="87" customWidth="1"/>
    <col min="8" max="8" width="6.6640625" style="87" customWidth="1"/>
    <col min="9" max="9" width="18.33203125" style="1" customWidth="1"/>
    <col min="10" max="10" width="20.6640625" style="5" customWidth="1"/>
    <col min="11" max="16384" width="9.109375" style="1"/>
  </cols>
  <sheetData>
    <row r="1" spans="1:10" s="14" customFormat="1" ht="13.5" customHeight="1" x14ac:dyDescent="0.3">
      <c r="A1" s="80"/>
      <c r="B1" s="56"/>
      <c r="C1" s="15"/>
      <c r="D1" s="15"/>
      <c r="E1" s="15"/>
      <c r="F1" s="56"/>
      <c r="G1" s="56"/>
      <c r="H1" s="56"/>
      <c r="I1" s="15"/>
      <c r="J1" s="56"/>
    </row>
    <row r="2" spans="1:10" s="14" customFormat="1" ht="57.75" customHeight="1" x14ac:dyDescent="0.25">
      <c r="A2" s="57" t="s">
        <v>114</v>
      </c>
      <c r="B2" s="57" t="s">
        <v>115</v>
      </c>
      <c r="C2" s="34" t="s">
        <v>121</v>
      </c>
      <c r="D2" s="34" t="s">
        <v>122</v>
      </c>
      <c r="E2" s="34" t="s">
        <v>120</v>
      </c>
      <c r="F2" s="57" t="s">
        <v>116</v>
      </c>
      <c r="G2" s="57" t="s">
        <v>117</v>
      </c>
      <c r="H2" s="57" t="s">
        <v>7</v>
      </c>
      <c r="I2" s="34" t="s">
        <v>118</v>
      </c>
      <c r="J2" s="57" t="s">
        <v>119</v>
      </c>
    </row>
    <row r="3" spans="1:10" s="14" customFormat="1" ht="18" customHeight="1" x14ac:dyDescent="0.25">
      <c r="A3" s="81"/>
      <c r="B3" s="71" t="s">
        <v>15</v>
      </c>
      <c r="C3" s="16"/>
      <c r="D3" s="16"/>
      <c r="E3" s="16"/>
      <c r="F3" s="58"/>
      <c r="G3" s="58"/>
      <c r="H3" s="58"/>
      <c r="I3" s="16"/>
      <c r="J3" s="89"/>
    </row>
    <row r="4" spans="1:10" s="14" customFormat="1" ht="18" customHeight="1" x14ac:dyDescent="0.25">
      <c r="A4" s="82"/>
      <c r="B4" s="72"/>
      <c r="C4" s="17"/>
      <c r="D4" s="17"/>
      <c r="E4" s="17"/>
      <c r="F4" s="59"/>
      <c r="G4" s="59"/>
      <c r="H4" s="59"/>
      <c r="I4" s="17"/>
      <c r="J4" s="90"/>
    </row>
    <row r="5" spans="1:10" s="14" customFormat="1" ht="18" customHeight="1" x14ac:dyDescent="0.25">
      <c r="A5" s="83">
        <v>1</v>
      </c>
      <c r="B5" s="73" t="s">
        <v>16</v>
      </c>
      <c r="C5" s="18"/>
      <c r="D5" s="18"/>
      <c r="E5" s="18"/>
      <c r="F5" s="60"/>
      <c r="G5" s="60"/>
      <c r="H5" s="60"/>
      <c r="I5" s="18"/>
      <c r="J5" s="91">
        <f>SUM(J6:J36)</f>
        <v>0</v>
      </c>
    </row>
    <row r="6" spans="1:10" s="14" customFormat="1" ht="92.4" x14ac:dyDescent="0.25">
      <c r="A6" s="83">
        <v>2</v>
      </c>
      <c r="B6" s="75" t="s">
        <v>20</v>
      </c>
      <c r="C6" s="45"/>
      <c r="D6" s="39"/>
      <c r="E6" s="39"/>
      <c r="F6" s="63" t="s">
        <v>35</v>
      </c>
      <c r="G6" s="20" t="s">
        <v>5</v>
      </c>
      <c r="H6" s="20">
        <v>5</v>
      </c>
      <c r="I6" s="52">
        <v>0</v>
      </c>
      <c r="J6" s="92">
        <f>I6*H6</f>
        <v>0</v>
      </c>
    </row>
    <row r="7" spans="1:10" s="14" customFormat="1" ht="105.6" x14ac:dyDescent="0.25">
      <c r="A7" s="83">
        <v>3</v>
      </c>
      <c r="B7" s="75" t="s">
        <v>20</v>
      </c>
      <c r="C7" s="45"/>
      <c r="D7" s="39"/>
      <c r="E7" s="39"/>
      <c r="F7" s="63" t="s">
        <v>21</v>
      </c>
      <c r="G7" s="20" t="s">
        <v>5</v>
      </c>
      <c r="H7" s="20">
        <v>5</v>
      </c>
      <c r="I7" s="52">
        <v>0</v>
      </c>
      <c r="J7" s="92">
        <f t="shared" ref="J7:J36" si="0">I7*H7</f>
        <v>0</v>
      </c>
    </row>
    <row r="8" spans="1:10" s="14" customFormat="1" ht="92.4" x14ac:dyDescent="0.25">
      <c r="A8" s="83">
        <v>4</v>
      </c>
      <c r="B8" s="75" t="s">
        <v>20</v>
      </c>
      <c r="C8" s="45"/>
      <c r="D8" s="39"/>
      <c r="E8" s="39"/>
      <c r="F8" s="63" t="s">
        <v>36</v>
      </c>
      <c r="G8" s="20" t="s">
        <v>5</v>
      </c>
      <c r="H8" s="20">
        <v>5</v>
      </c>
      <c r="I8" s="52">
        <v>0</v>
      </c>
      <c r="J8" s="92">
        <f t="shared" si="0"/>
        <v>0</v>
      </c>
    </row>
    <row r="9" spans="1:10" s="14" customFormat="1" ht="92.4" x14ac:dyDescent="0.25">
      <c r="A9" s="83">
        <v>5</v>
      </c>
      <c r="B9" s="75" t="s">
        <v>20</v>
      </c>
      <c r="C9" s="45"/>
      <c r="D9" s="39"/>
      <c r="E9" s="39"/>
      <c r="F9" s="63" t="s">
        <v>22</v>
      </c>
      <c r="G9" s="20" t="s">
        <v>5</v>
      </c>
      <c r="H9" s="20">
        <v>5</v>
      </c>
      <c r="I9" s="52">
        <v>0</v>
      </c>
      <c r="J9" s="92">
        <f t="shared" si="0"/>
        <v>0</v>
      </c>
    </row>
    <row r="10" spans="1:10" s="14" customFormat="1" ht="105.6" x14ac:dyDescent="0.25">
      <c r="A10" s="83">
        <v>6</v>
      </c>
      <c r="B10" s="74" t="s">
        <v>54</v>
      </c>
      <c r="C10" s="39"/>
      <c r="D10" s="40"/>
      <c r="E10" s="40"/>
      <c r="F10" s="61" t="s">
        <v>55</v>
      </c>
      <c r="G10" s="20" t="s">
        <v>5</v>
      </c>
      <c r="H10" s="20">
        <v>1</v>
      </c>
      <c r="I10" s="52">
        <v>0</v>
      </c>
      <c r="J10" s="92">
        <f t="shared" si="0"/>
        <v>0</v>
      </c>
    </row>
    <row r="11" spans="1:10" s="14" customFormat="1" ht="95.25" customHeight="1" x14ac:dyDescent="0.25">
      <c r="A11" s="83">
        <v>7</v>
      </c>
      <c r="B11" s="74" t="s">
        <v>106</v>
      </c>
      <c r="C11" s="39"/>
      <c r="D11" s="40"/>
      <c r="E11" s="40"/>
      <c r="F11" s="61" t="s">
        <v>104</v>
      </c>
      <c r="G11" s="20" t="s">
        <v>5</v>
      </c>
      <c r="H11" s="20">
        <v>1</v>
      </c>
      <c r="I11" s="52">
        <v>0</v>
      </c>
      <c r="J11" s="92">
        <f>I11*H11</f>
        <v>0</v>
      </c>
    </row>
    <row r="12" spans="1:10" s="14" customFormat="1" ht="54.75" customHeight="1" x14ac:dyDescent="0.25">
      <c r="A12" s="83">
        <v>8</v>
      </c>
      <c r="B12" s="74" t="s">
        <v>10</v>
      </c>
      <c r="C12" s="39"/>
      <c r="D12" s="41"/>
      <c r="E12" s="41"/>
      <c r="F12" s="61" t="s">
        <v>74</v>
      </c>
      <c r="G12" s="20" t="s">
        <v>5</v>
      </c>
      <c r="H12" s="20">
        <v>30</v>
      </c>
      <c r="I12" s="52">
        <v>0</v>
      </c>
      <c r="J12" s="92">
        <f>I12*H12</f>
        <v>0</v>
      </c>
    </row>
    <row r="13" spans="1:10" s="14" customFormat="1" ht="54.75" customHeight="1" x14ac:dyDescent="0.25">
      <c r="A13" s="83">
        <v>9</v>
      </c>
      <c r="B13" s="74" t="s">
        <v>61</v>
      </c>
      <c r="C13" s="50"/>
      <c r="D13" s="41"/>
      <c r="E13" s="41"/>
      <c r="F13" s="19" t="s">
        <v>60</v>
      </c>
      <c r="G13" s="20" t="s">
        <v>5</v>
      </c>
      <c r="H13" s="20">
        <v>30</v>
      </c>
      <c r="I13" s="52">
        <v>0</v>
      </c>
      <c r="J13" s="92">
        <f>I13*H13</f>
        <v>0</v>
      </c>
    </row>
    <row r="14" spans="1:10" s="14" customFormat="1" ht="59.25" customHeight="1" x14ac:dyDescent="0.25">
      <c r="A14" s="83">
        <v>10</v>
      </c>
      <c r="B14" s="74" t="s">
        <v>42</v>
      </c>
      <c r="C14" s="44"/>
      <c r="D14" s="41"/>
      <c r="E14" s="41"/>
      <c r="F14" s="19" t="s">
        <v>81</v>
      </c>
      <c r="G14" s="20" t="s">
        <v>5</v>
      </c>
      <c r="H14" s="20">
        <v>20</v>
      </c>
      <c r="I14" s="52">
        <v>0</v>
      </c>
      <c r="J14" s="92">
        <f t="shared" ref="J14:J15" si="1">I14*H14</f>
        <v>0</v>
      </c>
    </row>
    <row r="15" spans="1:10" s="14" customFormat="1" ht="76.5" customHeight="1" x14ac:dyDescent="0.25">
      <c r="A15" s="83">
        <v>11</v>
      </c>
      <c r="B15" s="19" t="s">
        <v>90</v>
      </c>
      <c r="C15" s="39"/>
      <c r="D15" s="41"/>
      <c r="E15" s="41"/>
      <c r="F15" s="19" t="s">
        <v>100</v>
      </c>
      <c r="G15" s="20" t="s">
        <v>5</v>
      </c>
      <c r="H15" s="20">
        <v>1</v>
      </c>
      <c r="I15" s="52">
        <v>0</v>
      </c>
      <c r="J15" s="92">
        <f t="shared" si="1"/>
        <v>0</v>
      </c>
    </row>
    <row r="16" spans="1:10" s="14" customFormat="1" ht="69" customHeight="1" x14ac:dyDescent="0.25">
      <c r="A16" s="83">
        <v>12</v>
      </c>
      <c r="B16" s="19" t="s">
        <v>64</v>
      </c>
      <c r="C16" s="43"/>
      <c r="D16" s="41"/>
      <c r="E16" s="41"/>
      <c r="F16" s="19" t="s">
        <v>85</v>
      </c>
      <c r="G16" s="20" t="s">
        <v>5</v>
      </c>
      <c r="H16" s="20">
        <v>1</v>
      </c>
      <c r="I16" s="52">
        <v>0</v>
      </c>
      <c r="J16" s="92">
        <f>I16*H16</f>
        <v>0</v>
      </c>
    </row>
    <row r="17" spans="1:10" s="14" customFormat="1" ht="85.5" customHeight="1" x14ac:dyDescent="0.25">
      <c r="A17" s="83">
        <v>13</v>
      </c>
      <c r="B17" s="19" t="s">
        <v>82</v>
      </c>
      <c r="C17" s="42"/>
      <c r="D17" s="42"/>
      <c r="E17" s="42"/>
      <c r="F17" s="19" t="s">
        <v>86</v>
      </c>
      <c r="G17" s="20" t="s">
        <v>5</v>
      </c>
      <c r="H17" s="20">
        <v>1</v>
      </c>
      <c r="I17" s="52">
        <v>0</v>
      </c>
      <c r="J17" s="92">
        <f t="shared" ref="J17:J18" si="2">I17*H17</f>
        <v>0</v>
      </c>
    </row>
    <row r="18" spans="1:10" s="14" customFormat="1" ht="69" customHeight="1" x14ac:dyDescent="0.25">
      <c r="A18" s="83">
        <v>14</v>
      </c>
      <c r="B18" s="19" t="s">
        <v>83</v>
      </c>
      <c r="C18" s="42"/>
      <c r="D18" s="42"/>
      <c r="E18" s="42"/>
      <c r="F18" s="19" t="s">
        <v>84</v>
      </c>
      <c r="G18" s="20" t="s">
        <v>5</v>
      </c>
      <c r="H18" s="20">
        <v>4</v>
      </c>
      <c r="I18" s="52">
        <v>0</v>
      </c>
      <c r="J18" s="92">
        <f t="shared" si="2"/>
        <v>0</v>
      </c>
    </row>
    <row r="19" spans="1:10" s="14" customFormat="1" ht="54.75" customHeight="1" x14ac:dyDescent="0.25">
      <c r="A19" s="83">
        <v>15</v>
      </c>
      <c r="B19" s="76" t="s">
        <v>42</v>
      </c>
      <c r="C19" s="54"/>
      <c r="D19" s="48"/>
      <c r="E19" s="48"/>
      <c r="F19" s="65" t="s">
        <v>27</v>
      </c>
      <c r="G19" s="84" t="s">
        <v>5</v>
      </c>
      <c r="H19" s="84">
        <v>10</v>
      </c>
      <c r="I19" s="52">
        <v>0</v>
      </c>
      <c r="J19" s="93">
        <f t="shared" ref="J19:J28" si="3">I19*H19</f>
        <v>0</v>
      </c>
    </row>
    <row r="20" spans="1:10" s="14" customFormat="1" ht="54.75" customHeight="1" x14ac:dyDescent="0.25">
      <c r="A20" s="83">
        <v>16</v>
      </c>
      <c r="B20" s="76" t="s">
        <v>42</v>
      </c>
      <c r="C20" s="54"/>
      <c r="D20" s="54"/>
      <c r="E20" s="54"/>
      <c r="F20" s="65" t="s">
        <v>128</v>
      </c>
      <c r="G20" s="84" t="s">
        <v>5</v>
      </c>
      <c r="H20" s="84">
        <v>1</v>
      </c>
      <c r="I20" s="52">
        <v>0</v>
      </c>
      <c r="J20" s="93">
        <f t="shared" si="3"/>
        <v>0</v>
      </c>
    </row>
    <row r="21" spans="1:10" s="14" customFormat="1" ht="54.75" customHeight="1" x14ac:dyDescent="0.25">
      <c r="A21" s="83">
        <v>17</v>
      </c>
      <c r="B21" s="76" t="s">
        <v>42</v>
      </c>
      <c r="C21" s="54"/>
      <c r="D21" s="48"/>
      <c r="E21" s="48"/>
      <c r="F21" s="65" t="s">
        <v>91</v>
      </c>
      <c r="G21" s="84" t="s">
        <v>5</v>
      </c>
      <c r="H21" s="84">
        <v>1</v>
      </c>
      <c r="I21" s="52">
        <v>0</v>
      </c>
      <c r="J21" s="93">
        <f t="shared" si="3"/>
        <v>0</v>
      </c>
    </row>
    <row r="22" spans="1:10" s="14" customFormat="1" ht="54.75" customHeight="1" x14ac:dyDescent="0.25">
      <c r="A22" s="83">
        <v>18</v>
      </c>
      <c r="B22" s="76" t="s">
        <v>42</v>
      </c>
      <c r="C22" s="54"/>
      <c r="D22" s="48"/>
      <c r="E22" s="48"/>
      <c r="F22" s="65" t="s">
        <v>92</v>
      </c>
      <c r="G22" s="84" t="s">
        <v>5</v>
      </c>
      <c r="H22" s="84">
        <v>2</v>
      </c>
      <c r="I22" s="52">
        <v>0</v>
      </c>
      <c r="J22" s="93">
        <f t="shared" si="3"/>
        <v>0</v>
      </c>
    </row>
    <row r="23" spans="1:10" s="14" customFormat="1" ht="54.75" customHeight="1" x14ac:dyDescent="0.25">
      <c r="A23" s="83">
        <v>19</v>
      </c>
      <c r="B23" s="76" t="s">
        <v>42</v>
      </c>
      <c r="C23" s="54"/>
      <c r="D23" s="48"/>
      <c r="E23" s="48"/>
      <c r="F23" s="65" t="s">
        <v>93</v>
      </c>
      <c r="G23" s="84" t="s">
        <v>5</v>
      </c>
      <c r="H23" s="84">
        <v>2</v>
      </c>
      <c r="I23" s="52">
        <v>0</v>
      </c>
      <c r="J23" s="93">
        <f t="shared" si="3"/>
        <v>0</v>
      </c>
    </row>
    <row r="24" spans="1:10" s="14" customFormat="1" ht="54.75" customHeight="1" x14ac:dyDescent="0.25">
      <c r="A24" s="83">
        <v>20</v>
      </c>
      <c r="B24" s="76" t="s">
        <v>42</v>
      </c>
      <c r="C24" s="54"/>
      <c r="D24" s="48"/>
      <c r="E24" s="48"/>
      <c r="F24" s="65" t="s">
        <v>94</v>
      </c>
      <c r="G24" s="84" t="s">
        <v>5</v>
      </c>
      <c r="H24" s="84">
        <v>2</v>
      </c>
      <c r="I24" s="52">
        <v>0</v>
      </c>
      <c r="J24" s="93">
        <f t="shared" si="3"/>
        <v>0</v>
      </c>
    </row>
    <row r="25" spans="1:10" s="14" customFormat="1" ht="54.75" customHeight="1" x14ac:dyDescent="0.25">
      <c r="A25" s="83">
        <v>21</v>
      </c>
      <c r="B25" s="76" t="s">
        <v>42</v>
      </c>
      <c r="C25" s="54"/>
      <c r="D25" s="48"/>
      <c r="E25" s="48"/>
      <c r="F25" s="65" t="s">
        <v>95</v>
      </c>
      <c r="G25" s="84" t="s">
        <v>5</v>
      </c>
      <c r="H25" s="84">
        <v>3</v>
      </c>
      <c r="I25" s="52">
        <v>0</v>
      </c>
      <c r="J25" s="93">
        <f t="shared" si="3"/>
        <v>0</v>
      </c>
    </row>
    <row r="26" spans="1:10" s="14" customFormat="1" ht="54.75" customHeight="1" x14ac:dyDescent="0.25">
      <c r="A26" s="83">
        <v>22</v>
      </c>
      <c r="B26" s="76" t="s">
        <v>42</v>
      </c>
      <c r="C26" s="54"/>
      <c r="D26" s="48"/>
      <c r="E26" s="48"/>
      <c r="F26" s="65" t="s">
        <v>96</v>
      </c>
      <c r="G26" s="84" t="s">
        <v>5</v>
      </c>
      <c r="H26" s="84">
        <v>1</v>
      </c>
      <c r="I26" s="52">
        <v>0</v>
      </c>
      <c r="J26" s="93">
        <f t="shared" si="3"/>
        <v>0</v>
      </c>
    </row>
    <row r="27" spans="1:10" s="14" customFormat="1" ht="54.75" customHeight="1" x14ac:dyDescent="0.25">
      <c r="A27" s="83">
        <v>23</v>
      </c>
      <c r="B27" s="76" t="s">
        <v>42</v>
      </c>
      <c r="C27" s="54"/>
      <c r="D27" s="48"/>
      <c r="E27" s="48"/>
      <c r="F27" s="65" t="s">
        <v>97</v>
      </c>
      <c r="G27" s="84" t="s">
        <v>5</v>
      </c>
      <c r="H27" s="84">
        <v>1</v>
      </c>
      <c r="I27" s="52">
        <v>0</v>
      </c>
      <c r="J27" s="93">
        <f t="shared" si="3"/>
        <v>0</v>
      </c>
    </row>
    <row r="28" spans="1:10" s="14" customFormat="1" ht="54.75" customHeight="1" x14ac:dyDescent="0.25">
      <c r="A28" s="83">
        <v>24</v>
      </c>
      <c r="B28" s="76" t="s">
        <v>42</v>
      </c>
      <c r="C28" s="54"/>
      <c r="D28" s="48"/>
      <c r="E28" s="48"/>
      <c r="F28" s="65" t="s">
        <v>98</v>
      </c>
      <c r="G28" s="84" t="s">
        <v>5</v>
      </c>
      <c r="H28" s="84">
        <v>1</v>
      </c>
      <c r="I28" s="52">
        <v>0</v>
      </c>
      <c r="J28" s="93">
        <f t="shared" si="3"/>
        <v>0</v>
      </c>
    </row>
    <row r="29" spans="1:10" s="14" customFormat="1" ht="54.75" customHeight="1" x14ac:dyDescent="0.25">
      <c r="A29" s="83">
        <v>25</v>
      </c>
      <c r="B29" s="75" t="s">
        <v>23</v>
      </c>
      <c r="C29" s="45"/>
      <c r="D29" s="45"/>
      <c r="E29" s="45"/>
      <c r="F29" s="62" t="s">
        <v>24</v>
      </c>
      <c r="G29" s="20" t="s">
        <v>5</v>
      </c>
      <c r="H29" s="20">
        <v>1</v>
      </c>
      <c r="I29" s="52">
        <v>0</v>
      </c>
      <c r="J29" s="92">
        <f t="shared" si="0"/>
        <v>0</v>
      </c>
    </row>
    <row r="30" spans="1:10" s="14" customFormat="1" ht="83.25" customHeight="1" x14ac:dyDescent="0.25">
      <c r="A30" s="83">
        <v>26</v>
      </c>
      <c r="B30" s="75" t="s">
        <v>25</v>
      </c>
      <c r="C30" s="45"/>
      <c r="D30" s="45"/>
      <c r="E30" s="45"/>
      <c r="F30" s="62" t="s">
        <v>110</v>
      </c>
      <c r="G30" s="20" t="s">
        <v>5</v>
      </c>
      <c r="H30" s="20">
        <v>10</v>
      </c>
      <c r="I30" s="52">
        <v>0</v>
      </c>
      <c r="J30" s="92">
        <f t="shared" si="0"/>
        <v>0</v>
      </c>
    </row>
    <row r="31" spans="1:10" s="14" customFormat="1" ht="54.75" customHeight="1" x14ac:dyDescent="0.25">
      <c r="A31" s="83">
        <v>27</v>
      </c>
      <c r="B31" s="75" t="s">
        <v>26</v>
      </c>
      <c r="C31" s="45"/>
      <c r="D31" s="45"/>
      <c r="E31" s="45"/>
      <c r="F31" s="62" t="s">
        <v>53</v>
      </c>
      <c r="G31" s="20" t="s">
        <v>5</v>
      </c>
      <c r="H31" s="20">
        <v>10</v>
      </c>
      <c r="I31" s="52">
        <v>0</v>
      </c>
      <c r="J31" s="92">
        <f t="shared" si="0"/>
        <v>0</v>
      </c>
    </row>
    <row r="32" spans="1:10" s="14" customFormat="1" ht="54.75" customHeight="1" x14ac:dyDescent="0.25">
      <c r="A32" s="83">
        <v>28</v>
      </c>
      <c r="B32" s="19" t="s">
        <v>33</v>
      </c>
      <c r="C32" s="50"/>
      <c r="D32" s="41"/>
      <c r="E32" s="41"/>
      <c r="F32" s="19" t="s">
        <v>76</v>
      </c>
      <c r="G32" s="20" t="s">
        <v>5</v>
      </c>
      <c r="H32" s="20">
        <v>1</v>
      </c>
      <c r="I32" s="52">
        <v>0</v>
      </c>
      <c r="J32" s="92">
        <f t="shared" si="0"/>
        <v>0</v>
      </c>
    </row>
    <row r="33" spans="1:10" s="14" customFormat="1" ht="54.75" customHeight="1" x14ac:dyDescent="0.25">
      <c r="A33" s="83">
        <v>29</v>
      </c>
      <c r="B33" s="19" t="s">
        <v>34</v>
      </c>
      <c r="C33" s="50"/>
      <c r="D33" s="41"/>
      <c r="E33" s="41"/>
      <c r="F33" s="19" t="s">
        <v>75</v>
      </c>
      <c r="G33" s="20" t="s">
        <v>5</v>
      </c>
      <c r="H33" s="20">
        <v>5</v>
      </c>
      <c r="I33" s="52">
        <v>0</v>
      </c>
      <c r="J33" s="92">
        <f t="shared" si="0"/>
        <v>0</v>
      </c>
    </row>
    <row r="34" spans="1:10" s="14" customFormat="1" ht="54.75" customHeight="1" x14ac:dyDescent="0.25">
      <c r="A34" s="83">
        <v>30</v>
      </c>
      <c r="B34" s="19" t="s">
        <v>77</v>
      </c>
      <c r="C34" s="44"/>
      <c r="D34" s="41"/>
      <c r="E34" s="41"/>
      <c r="F34" s="19" t="s">
        <v>78</v>
      </c>
      <c r="G34" s="20" t="s">
        <v>5</v>
      </c>
      <c r="H34" s="20">
        <v>2</v>
      </c>
      <c r="I34" s="52">
        <v>0</v>
      </c>
      <c r="J34" s="92">
        <f t="shared" si="0"/>
        <v>0</v>
      </c>
    </row>
    <row r="35" spans="1:10" s="14" customFormat="1" ht="72.75" customHeight="1" x14ac:dyDescent="0.25">
      <c r="A35" s="83">
        <v>31</v>
      </c>
      <c r="B35" s="74" t="s">
        <v>42</v>
      </c>
      <c r="C35" s="39"/>
      <c r="D35" s="41"/>
      <c r="E35" s="41"/>
      <c r="F35" s="19" t="s">
        <v>43</v>
      </c>
      <c r="G35" s="20" t="s">
        <v>5</v>
      </c>
      <c r="H35" s="20">
        <v>2</v>
      </c>
      <c r="I35" s="52">
        <v>0</v>
      </c>
      <c r="J35" s="92">
        <f t="shared" si="0"/>
        <v>0</v>
      </c>
    </row>
    <row r="36" spans="1:10" s="14" customFormat="1" ht="54.75" customHeight="1" x14ac:dyDescent="0.25">
      <c r="A36" s="83">
        <v>32</v>
      </c>
      <c r="B36" s="19" t="s">
        <v>37</v>
      </c>
      <c r="C36" s="44"/>
      <c r="D36" s="41"/>
      <c r="E36" s="41"/>
      <c r="F36" s="19" t="s">
        <v>37</v>
      </c>
      <c r="G36" s="20" t="s">
        <v>5</v>
      </c>
      <c r="H36" s="20">
        <f>3*24</f>
        <v>72</v>
      </c>
      <c r="I36" s="52">
        <v>0</v>
      </c>
      <c r="J36" s="92">
        <f t="shared" si="0"/>
        <v>0</v>
      </c>
    </row>
    <row r="37" spans="1:10" s="14" customFormat="1" ht="18" customHeight="1" x14ac:dyDescent="0.25">
      <c r="A37" s="83">
        <v>33</v>
      </c>
      <c r="B37" s="77" t="s">
        <v>18</v>
      </c>
      <c r="C37" s="21"/>
      <c r="D37" s="21"/>
      <c r="E37" s="21"/>
      <c r="F37" s="66"/>
      <c r="G37" s="66"/>
      <c r="H37" s="66"/>
      <c r="I37" s="21"/>
      <c r="J37" s="94">
        <f>SUM(J38:J39)</f>
        <v>0</v>
      </c>
    </row>
    <row r="38" spans="1:10" s="5" customFormat="1" ht="44.25" customHeight="1" x14ac:dyDescent="0.25">
      <c r="A38" s="83">
        <v>34</v>
      </c>
      <c r="B38" s="67" t="s">
        <v>65</v>
      </c>
      <c r="C38" s="51"/>
      <c r="D38" s="41"/>
      <c r="E38" s="41"/>
      <c r="F38" s="67" t="s">
        <v>66</v>
      </c>
      <c r="G38" s="88" t="s">
        <v>127</v>
      </c>
      <c r="H38" s="20">
        <v>10</v>
      </c>
      <c r="I38" s="52">
        <v>0</v>
      </c>
      <c r="J38" s="95">
        <f t="shared" ref="J38:J39" si="4">I38*H38</f>
        <v>0</v>
      </c>
    </row>
    <row r="39" spans="1:10" s="5" customFormat="1" ht="44.25" customHeight="1" x14ac:dyDescent="0.25">
      <c r="A39" s="83">
        <v>35</v>
      </c>
      <c r="B39" s="67" t="s">
        <v>65</v>
      </c>
      <c r="C39" s="51"/>
      <c r="D39" s="51"/>
      <c r="E39" s="51"/>
      <c r="F39" s="67" t="s">
        <v>67</v>
      </c>
      <c r="G39" s="88" t="s">
        <v>127</v>
      </c>
      <c r="H39" s="20">
        <v>10</v>
      </c>
      <c r="I39" s="52">
        <v>0</v>
      </c>
      <c r="J39" s="95">
        <f t="shared" si="4"/>
        <v>0</v>
      </c>
    </row>
    <row r="40" spans="1:10" s="14" customFormat="1" ht="18" customHeight="1" x14ac:dyDescent="0.25">
      <c r="A40" s="83">
        <v>36</v>
      </c>
      <c r="B40" s="77" t="s">
        <v>9</v>
      </c>
      <c r="C40" s="21"/>
      <c r="D40" s="21"/>
      <c r="E40" s="21"/>
      <c r="F40" s="66"/>
      <c r="G40" s="66"/>
      <c r="H40" s="66"/>
      <c r="I40" s="21"/>
      <c r="J40" s="94">
        <f>SUM(J41:J43)</f>
        <v>0</v>
      </c>
    </row>
    <row r="41" spans="1:10" s="5" customFormat="1" ht="108" customHeight="1" x14ac:dyDescent="0.25">
      <c r="A41" s="83">
        <v>37</v>
      </c>
      <c r="B41" s="78" t="s">
        <v>17</v>
      </c>
      <c r="C41" s="51"/>
      <c r="D41" s="41"/>
      <c r="E41" s="41"/>
      <c r="F41" s="68" t="s">
        <v>126</v>
      </c>
      <c r="G41" s="88" t="s">
        <v>8</v>
      </c>
      <c r="H41" s="20">
        <v>1</v>
      </c>
      <c r="I41" s="53">
        <v>0</v>
      </c>
      <c r="J41" s="95">
        <f t="shared" ref="J41:J43" si="5">I41*H41</f>
        <v>0</v>
      </c>
    </row>
    <row r="42" spans="1:10" s="5" customFormat="1" ht="45" customHeight="1" x14ac:dyDescent="0.25">
      <c r="A42" s="83">
        <v>38</v>
      </c>
      <c r="B42" s="78" t="s">
        <v>50</v>
      </c>
      <c r="C42" s="51"/>
      <c r="D42" s="41"/>
      <c r="E42" s="41"/>
      <c r="F42" s="68" t="s">
        <v>48</v>
      </c>
      <c r="G42" s="88" t="s">
        <v>8</v>
      </c>
      <c r="H42" s="20">
        <v>1</v>
      </c>
      <c r="I42" s="53">
        <v>0</v>
      </c>
      <c r="J42" s="95">
        <f t="shared" si="5"/>
        <v>0</v>
      </c>
    </row>
    <row r="43" spans="1:10" s="5" customFormat="1" ht="63" customHeight="1" x14ac:dyDescent="0.25">
      <c r="A43" s="83">
        <v>39</v>
      </c>
      <c r="B43" s="78" t="s">
        <v>49</v>
      </c>
      <c r="C43" s="51"/>
      <c r="D43" s="41"/>
      <c r="E43" s="41"/>
      <c r="F43" s="68" t="s">
        <v>51</v>
      </c>
      <c r="G43" s="88" t="s">
        <v>8</v>
      </c>
      <c r="H43" s="20">
        <v>1</v>
      </c>
      <c r="I43" s="53">
        <v>0</v>
      </c>
      <c r="J43" s="95">
        <f t="shared" si="5"/>
        <v>0</v>
      </c>
    </row>
    <row r="44" spans="1:10" ht="13.8" thickBot="1" x14ac:dyDescent="0.3">
      <c r="A44" s="69"/>
      <c r="B44" s="69"/>
      <c r="C44" s="6"/>
      <c r="D44" s="7"/>
      <c r="E44" s="7"/>
      <c r="F44" s="69"/>
      <c r="G44" s="85"/>
      <c r="H44" s="85"/>
      <c r="I44" s="6"/>
      <c r="J44" s="69"/>
    </row>
    <row r="45" spans="1:10" s="14" customFormat="1" ht="23.25" customHeight="1" x14ac:dyDescent="0.3">
      <c r="A45" s="70"/>
      <c r="B45" s="79" t="s">
        <v>6</v>
      </c>
      <c r="C45" s="23"/>
      <c r="D45" s="24"/>
      <c r="E45" s="24"/>
      <c r="F45" s="70"/>
      <c r="G45" s="86"/>
      <c r="H45" s="86"/>
      <c r="I45" s="23"/>
      <c r="J45" s="96">
        <f>J5+J37+J40</f>
        <v>0</v>
      </c>
    </row>
    <row r="48" spans="1:10" collapsed="1" x14ac:dyDescent="0.25"/>
    <row r="57" collapsed="1" x14ac:dyDescent="0.25"/>
    <row r="61" ht="24.9" customHeight="1" x14ac:dyDescent="0.25"/>
    <row r="62" ht="24.9" customHeight="1" x14ac:dyDescent="0.25"/>
    <row r="63" ht="24.9" customHeight="1" x14ac:dyDescent="0.25"/>
    <row r="64" ht="24.9" customHeight="1" x14ac:dyDescent="0.25"/>
    <row r="65" ht="24.9" customHeight="1" x14ac:dyDescent="0.25"/>
    <row r="66" ht="24.9" customHeight="1" x14ac:dyDescent="0.25"/>
    <row r="67" ht="24.9" customHeight="1" x14ac:dyDescent="0.25"/>
    <row r="68" ht="24.9" customHeight="1" x14ac:dyDescent="0.25"/>
    <row r="69" ht="24.9" customHeight="1" x14ac:dyDescent="0.25"/>
    <row r="70" ht="24.9" customHeight="1" x14ac:dyDescent="0.25"/>
    <row r="71" ht="24.9" customHeight="1" x14ac:dyDescent="0.25"/>
    <row r="72" ht="24.9" customHeight="1" x14ac:dyDescent="0.25"/>
    <row r="73" ht="24.9" customHeight="1" x14ac:dyDescent="0.25"/>
    <row r="74" ht="24.9" customHeight="1" x14ac:dyDescent="0.25"/>
    <row r="75" ht="24.9" customHeight="1" x14ac:dyDescent="0.25"/>
    <row r="76" ht="24.9" customHeight="1" x14ac:dyDescent="0.25"/>
    <row r="77" ht="15" customHeight="1" x14ac:dyDescent="0.25"/>
    <row r="78" ht="24.9" customHeight="1" x14ac:dyDescent="0.25"/>
    <row r="79" ht="18" customHeight="1" x14ac:dyDescent="0.25"/>
    <row r="80" ht="24.9" customHeight="1" x14ac:dyDescent="0.25"/>
    <row r="81" ht="24.9" customHeight="1" x14ac:dyDescent="0.25"/>
  </sheetData>
  <sheetProtection algorithmName="SHA-512" hashValue="v21PYEREkhQ3icdsUrsYJJVd2r6mHxuU7GwtxvRPWSf+LKsLp/xLYq1enVUTKMcIOK8xh9aAta4+SkvKrJr/Aw==" saltValue="qVcCcVrtZQ/kfyOeWDdPRw==" spinCount="100000" sheet="1" objects="1" scenarios="1"/>
  <protectedRanges>
    <protectedRange sqref="C6:E36" name="Oblast6"/>
    <protectedRange sqref="C38:I43" name="Oblast5"/>
    <protectedRange sqref="C41:E43" name="Oblast4"/>
    <protectedRange sqref="I6:I36" name="Oblast3"/>
    <protectedRange sqref="I38:I39" name="Oblast2"/>
    <protectedRange sqref="I41:I43" name="Oblast1"/>
  </protectedRanges>
  <autoFilter ref="A2:J81" xr:uid="{7A201343-2B4E-4FCC-97F1-EFA1AF06BBAC}"/>
  <dataConsolidate/>
  <pageMargins left="0.74803149606299213" right="0.74803149606299213" top="0.98425196850393704" bottom="0.98425196850393704" header="0.51181102362204722" footer="0.51181102362204722"/>
  <pageSetup paperSize="9" scale="39" firstPageNumber="0" fitToHeight="2" orientation="portrait" r:id="rId1"/>
  <headerFooter alignWithMargins="0">
    <oddFooter>&amp;C&amp;P/&amp;N</oddFooter>
  </headerFooter>
  <rowBreaks count="2" manualBreakCount="2">
    <brk id="36" max="9" man="1"/>
    <brk id="76"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7EEC5-1977-4C23-975B-EC0DFF51FE29}">
  <sheetPr>
    <tabColor theme="9" tint="0.79998168889431442"/>
    <outlinePr summaryBelow="0"/>
    <pageSetUpPr fitToPage="1"/>
  </sheetPr>
  <dimension ref="A1:J69"/>
  <sheetViews>
    <sheetView view="pageBreakPreview" zoomScale="85" zoomScaleNormal="70" zoomScaleSheetLayoutView="85" workbookViewId="0">
      <pane ySplit="4" topLeftCell="A18" activePane="bottomLeft" state="frozen"/>
      <selection activeCell="F12" sqref="F12"/>
      <selection pane="bottomLeft" activeCell="A12" sqref="A12"/>
    </sheetView>
  </sheetViews>
  <sheetFormatPr defaultColWidth="9.109375" defaultRowHeight="13.2" x14ac:dyDescent="0.25"/>
  <cols>
    <col min="1" max="1" width="8.5546875" style="5" customWidth="1"/>
    <col min="2" max="2" width="17.44140625" style="5" customWidth="1"/>
    <col min="3" max="3" width="17" style="1" customWidth="1"/>
    <col min="4" max="5" width="16.109375" style="4" customWidth="1"/>
    <col min="6" max="6" width="96.33203125" style="5" customWidth="1"/>
    <col min="7" max="7" width="8" style="87" customWidth="1"/>
    <col min="8" max="8" width="7.88671875" style="87" customWidth="1"/>
    <col min="9" max="9" width="18.33203125" style="1" customWidth="1"/>
    <col min="10" max="10" width="20.6640625" style="5" customWidth="1"/>
    <col min="11" max="16384" width="9.109375" style="1"/>
  </cols>
  <sheetData>
    <row r="1" spans="1:10" s="14" customFormat="1" ht="13.5" customHeight="1" x14ac:dyDescent="0.3">
      <c r="A1" s="80"/>
      <c r="B1" s="56"/>
      <c r="C1" s="15"/>
      <c r="D1" s="15"/>
      <c r="E1" s="15"/>
      <c r="F1" s="56"/>
      <c r="G1" s="56"/>
      <c r="H1" s="56"/>
      <c r="I1" s="15"/>
      <c r="J1" s="56"/>
    </row>
    <row r="2" spans="1:10" s="14" customFormat="1" ht="57.75" customHeight="1" x14ac:dyDescent="0.25">
      <c r="A2" s="57" t="s">
        <v>114</v>
      </c>
      <c r="B2" s="57" t="s">
        <v>115</v>
      </c>
      <c r="C2" s="34" t="s">
        <v>121</v>
      </c>
      <c r="D2" s="34" t="s">
        <v>122</v>
      </c>
      <c r="E2" s="34" t="s">
        <v>120</v>
      </c>
      <c r="F2" s="57" t="s">
        <v>116</v>
      </c>
      <c r="G2" s="57" t="s">
        <v>117</v>
      </c>
      <c r="H2" s="57" t="s">
        <v>7</v>
      </c>
      <c r="I2" s="34" t="s">
        <v>118</v>
      </c>
      <c r="J2" s="57" t="s">
        <v>119</v>
      </c>
    </row>
    <row r="3" spans="1:10" s="14" customFormat="1" ht="18" customHeight="1" x14ac:dyDescent="0.25">
      <c r="A3" s="81"/>
      <c r="B3" s="71" t="s">
        <v>14</v>
      </c>
      <c r="C3" s="16"/>
      <c r="D3" s="16"/>
      <c r="E3" s="16"/>
      <c r="F3" s="58"/>
      <c r="G3" s="58"/>
      <c r="H3" s="58"/>
      <c r="I3" s="16"/>
      <c r="J3" s="89"/>
    </row>
    <row r="4" spans="1:10" s="14" customFormat="1" ht="18" customHeight="1" x14ac:dyDescent="0.25">
      <c r="A4" s="82"/>
      <c r="B4" s="72"/>
      <c r="C4" s="17"/>
      <c r="D4" s="17"/>
      <c r="E4" s="17"/>
      <c r="F4" s="59"/>
      <c r="G4" s="59"/>
      <c r="H4" s="59"/>
      <c r="I4" s="17"/>
      <c r="J4" s="90"/>
    </row>
    <row r="5" spans="1:10" s="14" customFormat="1" ht="18" customHeight="1" x14ac:dyDescent="0.25">
      <c r="A5" s="83">
        <v>1</v>
      </c>
      <c r="B5" s="73" t="s">
        <v>16</v>
      </c>
      <c r="C5" s="18"/>
      <c r="D5" s="18"/>
      <c r="E5" s="18"/>
      <c r="F5" s="60"/>
      <c r="G5" s="60"/>
      <c r="H5" s="60"/>
      <c r="I5" s="18"/>
      <c r="J5" s="91">
        <f>SUM(J6:J24)</f>
        <v>0</v>
      </c>
    </row>
    <row r="6" spans="1:10" s="14" customFormat="1" ht="80.25" customHeight="1" x14ac:dyDescent="0.25">
      <c r="A6" s="83">
        <v>2</v>
      </c>
      <c r="B6" s="75" t="s">
        <v>25</v>
      </c>
      <c r="C6" s="45"/>
      <c r="D6" s="45"/>
      <c r="E6" s="45"/>
      <c r="F6" s="62" t="s">
        <v>109</v>
      </c>
      <c r="G6" s="20" t="s">
        <v>5</v>
      </c>
      <c r="H6" s="20">
        <v>2</v>
      </c>
      <c r="I6" s="52">
        <v>0</v>
      </c>
      <c r="J6" s="92">
        <f>I6*H6</f>
        <v>0</v>
      </c>
    </row>
    <row r="7" spans="1:10" s="14" customFormat="1" ht="54.75" customHeight="1" x14ac:dyDescent="0.25">
      <c r="A7" s="83">
        <v>3</v>
      </c>
      <c r="B7" s="75" t="s">
        <v>26</v>
      </c>
      <c r="C7" s="45"/>
      <c r="D7" s="45"/>
      <c r="E7" s="45"/>
      <c r="F7" s="62" t="s">
        <v>53</v>
      </c>
      <c r="G7" s="20" t="s">
        <v>5</v>
      </c>
      <c r="H7" s="20">
        <v>2</v>
      </c>
      <c r="I7" s="52">
        <v>0</v>
      </c>
      <c r="J7" s="92">
        <f>I7*H7</f>
        <v>0</v>
      </c>
    </row>
    <row r="8" spans="1:10" s="14" customFormat="1" ht="54.75" customHeight="1" x14ac:dyDescent="0.25">
      <c r="A8" s="83">
        <v>4</v>
      </c>
      <c r="B8" s="75" t="s">
        <v>23</v>
      </c>
      <c r="C8" s="45"/>
      <c r="D8" s="45"/>
      <c r="E8" s="45"/>
      <c r="F8" s="62" t="s">
        <v>24</v>
      </c>
      <c r="G8" s="20" t="s">
        <v>5</v>
      </c>
      <c r="H8" s="20">
        <v>1</v>
      </c>
      <c r="I8" s="52">
        <v>0</v>
      </c>
      <c r="J8" s="92">
        <f t="shared" ref="J8:J12" si="0">I8*H8</f>
        <v>0</v>
      </c>
    </row>
    <row r="9" spans="1:10" s="14" customFormat="1" ht="54.75" customHeight="1" x14ac:dyDescent="0.25">
      <c r="A9" s="83">
        <v>5</v>
      </c>
      <c r="B9" s="74" t="s">
        <v>42</v>
      </c>
      <c r="C9" s="44"/>
      <c r="D9" s="41"/>
      <c r="E9" s="41"/>
      <c r="F9" s="65" t="s">
        <v>99</v>
      </c>
      <c r="G9" s="20" t="s">
        <v>5</v>
      </c>
      <c r="H9" s="20">
        <v>13</v>
      </c>
      <c r="I9" s="52">
        <v>0</v>
      </c>
      <c r="J9" s="92">
        <f t="shared" si="0"/>
        <v>0</v>
      </c>
    </row>
    <row r="10" spans="1:10" s="14" customFormat="1" ht="54.75" customHeight="1" x14ac:dyDescent="0.25">
      <c r="A10" s="83">
        <v>16</v>
      </c>
      <c r="B10" s="76" t="s">
        <v>42</v>
      </c>
      <c r="C10" s="54"/>
      <c r="D10" s="54"/>
      <c r="E10" s="54"/>
      <c r="F10" s="65" t="s">
        <v>128</v>
      </c>
      <c r="G10" s="84" t="s">
        <v>5</v>
      </c>
      <c r="H10" s="84">
        <v>1</v>
      </c>
      <c r="I10" s="52">
        <v>0</v>
      </c>
      <c r="J10" s="93">
        <f t="shared" si="0"/>
        <v>0</v>
      </c>
    </row>
    <row r="11" spans="1:10" s="14" customFormat="1" ht="54.75" customHeight="1" x14ac:dyDescent="0.25">
      <c r="A11" s="83">
        <v>18</v>
      </c>
      <c r="B11" s="76" t="s">
        <v>42</v>
      </c>
      <c r="C11" s="54"/>
      <c r="D11" s="48"/>
      <c r="E11" s="48"/>
      <c r="F11" s="65" t="s">
        <v>92</v>
      </c>
      <c r="G11" s="84" t="s">
        <v>5</v>
      </c>
      <c r="H11" s="84">
        <v>2</v>
      </c>
      <c r="I11" s="52">
        <v>0</v>
      </c>
      <c r="J11" s="93">
        <f t="shared" si="0"/>
        <v>0</v>
      </c>
    </row>
    <row r="12" spans="1:10" s="14" customFormat="1" ht="54.75" customHeight="1" x14ac:dyDescent="0.25">
      <c r="A12" s="83">
        <v>24</v>
      </c>
      <c r="B12" s="76" t="s">
        <v>42</v>
      </c>
      <c r="C12" s="54"/>
      <c r="D12" s="48"/>
      <c r="E12" s="48"/>
      <c r="F12" s="65" t="s">
        <v>98</v>
      </c>
      <c r="G12" s="84" t="s">
        <v>5</v>
      </c>
      <c r="H12" s="84">
        <v>1</v>
      </c>
      <c r="I12" s="52">
        <v>0</v>
      </c>
      <c r="J12" s="93">
        <f t="shared" si="0"/>
        <v>0</v>
      </c>
    </row>
    <row r="13" spans="1:10" s="14" customFormat="1" ht="54.75" customHeight="1" x14ac:dyDescent="0.25">
      <c r="A13" s="83">
        <v>7</v>
      </c>
      <c r="B13" s="74" t="s">
        <v>10</v>
      </c>
      <c r="C13" s="39"/>
      <c r="D13" s="41"/>
      <c r="E13" s="41"/>
      <c r="F13" s="61" t="s">
        <v>74</v>
      </c>
      <c r="G13" s="20" t="s">
        <v>5</v>
      </c>
      <c r="H13" s="20">
        <v>10</v>
      </c>
      <c r="I13" s="52">
        <v>0</v>
      </c>
      <c r="J13" s="92">
        <f t="shared" ref="J13:J20" si="1">I13*H13</f>
        <v>0</v>
      </c>
    </row>
    <row r="14" spans="1:10" s="14" customFormat="1" ht="87.75" customHeight="1" x14ac:dyDescent="0.25">
      <c r="A14" s="83">
        <v>8</v>
      </c>
      <c r="B14" s="74" t="s">
        <v>32</v>
      </c>
      <c r="C14" s="39"/>
      <c r="D14" s="40"/>
      <c r="E14" s="40"/>
      <c r="F14" s="19" t="s">
        <v>101</v>
      </c>
      <c r="G14" s="20" t="s">
        <v>5</v>
      </c>
      <c r="H14" s="20">
        <v>12</v>
      </c>
      <c r="I14" s="52">
        <v>0</v>
      </c>
      <c r="J14" s="92">
        <f t="shared" ref="J14" si="2">I14*H14</f>
        <v>0</v>
      </c>
    </row>
    <row r="15" spans="1:10" s="14" customFormat="1" ht="79.5" customHeight="1" x14ac:dyDescent="0.25">
      <c r="A15" s="83">
        <v>9</v>
      </c>
      <c r="B15" s="19" t="s">
        <v>90</v>
      </c>
      <c r="C15" s="39"/>
      <c r="D15" s="41"/>
      <c r="E15" s="41"/>
      <c r="F15" s="19" t="s">
        <v>100</v>
      </c>
      <c r="G15" s="20" t="s">
        <v>5</v>
      </c>
      <c r="H15" s="20">
        <v>1</v>
      </c>
      <c r="I15" s="52">
        <v>0</v>
      </c>
      <c r="J15" s="92">
        <f t="shared" si="1"/>
        <v>0</v>
      </c>
    </row>
    <row r="16" spans="1:10" s="14" customFormat="1" ht="69" customHeight="1" x14ac:dyDescent="0.25">
      <c r="A16" s="83">
        <v>10</v>
      </c>
      <c r="B16" s="19" t="s">
        <v>64</v>
      </c>
      <c r="C16" s="43"/>
      <c r="D16" s="41"/>
      <c r="E16" s="41"/>
      <c r="F16" s="19" t="s">
        <v>85</v>
      </c>
      <c r="G16" s="20" t="s">
        <v>5</v>
      </c>
      <c r="H16" s="20">
        <v>1</v>
      </c>
      <c r="I16" s="52">
        <v>0</v>
      </c>
      <c r="J16" s="92">
        <f>I16*H16</f>
        <v>0</v>
      </c>
    </row>
    <row r="17" spans="1:10" s="14" customFormat="1" ht="79.2" x14ac:dyDescent="0.25">
      <c r="A17" s="83">
        <v>11</v>
      </c>
      <c r="B17" s="19" t="s">
        <v>82</v>
      </c>
      <c r="C17" s="42"/>
      <c r="D17" s="42"/>
      <c r="E17" s="42"/>
      <c r="F17" s="19" t="s">
        <v>86</v>
      </c>
      <c r="G17" s="20" t="s">
        <v>5</v>
      </c>
      <c r="H17" s="20">
        <v>1</v>
      </c>
      <c r="I17" s="52">
        <v>0</v>
      </c>
      <c r="J17" s="92">
        <f t="shared" ref="J17:J18" si="3">I17*H17</f>
        <v>0</v>
      </c>
    </row>
    <row r="18" spans="1:10" s="14" customFormat="1" ht="69" customHeight="1" x14ac:dyDescent="0.25">
      <c r="A18" s="83">
        <v>12</v>
      </c>
      <c r="B18" s="19" t="s">
        <v>83</v>
      </c>
      <c r="C18" s="42"/>
      <c r="D18" s="42"/>
      <c r="E18" s="42"/>
      <c r="F18" s="19" t="s">
        <v>84</v>
      </c>
      <c r="G18" s="20" t="s">
        <v>5</v>
      </c>
      <c r="H18" s="20">
        <v>4</v>
      </c>
      <c r="I18" s="52">
        <v>0</v>
      </c>
      <c r="J18" s="92">
        <f t="shared" si="3"/>
        <v>0</v>
      </c>
    </row>
    <row r="19" spans="1:10" s="14" customFormat="1" ht="72.75" customHeight="1" x14ac:dyDescent="0.25">
      <c r="A19" s="83">
        <v>13</v>
      </c>
      <c r="B19" s="74" t="s">
        <v>42</v>
      </c>
      <c r="C19" s="39"/>
      <c r="D19" s="41"/>
      <c r="E19" s="41"/>
      <c r="F19" s="19" t="s">
        <v>43</v>
      </c>
      <c r="G19" s="20" t="s">
        <v>5</v>
      </c>
      <c r="H19" s="20">
        <v>2</v>
      </c>
      <c r="I19" s="52">
        <v>0</v>
      </c>
      <c r="J19" s="92">
        <f t="shared" si="1"/>
        <v>0</v>
      </c>
    </row>
    <row r="20" spans="1:10" s="14" customFormat="1" ht="54.75" customHeight="1" x14ac:dyDescent="0.25">
      <c r="A20" s="83">
        <v>14</v>
      </c>
      <c r="B20" s="19" t="s">
        <v>37</v>
      </c>
      <c r="C20" s="44"/>
      <c r="D20" s="41"/>
      <c r="E20" s="41"/>
      <c r="F20" s="19" t="s">
        <v>37</v>
      </c>
      <c r="G20" s="20" t="s">
        <v>5</v>
      </c>
      <c r="H20" s="20">
        <v>24</v>
      </c>
      <c r="I20" s="52">
        <v>0</v>
      </c>
      <c r="J20" s="92">
        <f t="shared" si="1"/>
        <v>0</v>
      </c>
    </row>
    <row r="21" spans="1:10" s="14" customFormat="1" ht="101.25" customHeight="1" x14ac:dyDescent="0.25">
      <c r="A21" s="83">
        <v>15</v>
      </c>
      <c r="B21" s="75" t="s">
        <v>20</v>
      </c>
      <c r="C21" s="45"/>
      <c r="D21" s="39"/>
      <c r="E21" s="39"/>
      <c r="F21" s="63" t="s">
        <v>35</v>
      </c>
      <c r="G21" s="20" t="s">
        <v>5</v>
      </c>
      <c r="H21" s="20">
        <v>2</v>
      </c>
      <c r="I21" s="52">
        <v>0</v>
      </c>
      <c r="J21" s="92">
        <f>I21*H21</f>
        <v>0</v>
      </c>
    </row>
    <row r="22" spans="1:10" s="14" customFormat="1" ht="105.6" x14ac:dyDescent="0.25">
      <c r="A22" s="83">
        <v>16</v>
      </c>
      <c r="B22" s="75" t="s">
        <v>20</v>
      </c>
      <c r="C22" s="45"/>
      <c r="D22" s="39"/>
      <c r="E22" s="39"/>
      <c r="F22" s="63" t="s">
        <v>21</v>
      </c>
      <c r="G22" s="20" t="s">
        <v>5</v>
      </c>
      <c r="H22" s="20">
        <v>2</v>
      </c>
      <c r="I22" s="52">
        <v>0</v>
      </c>
      <c r="J22" s="92">
        <f t="shared" ref="J22:J24" si="4">I22*H22</f>
        <v>0</v>
      </c>
    </row>
    <row r="23" spans="1:10" s="14" customFormat="1" ht="92.4" x14ac:dyDescent="0.25">
      <c r="A23" s="83">
        <v>17</v>
      </c>
      <c r="B23" s="75" t="s">
        <v>20</v>
      </c>
      <c r="C23" s="45"/>
      <c r="D23" s="39"/>
      <c r="E23" s="39"/>
      <c r="F23" s="63" t="s">
        <v>36</v>
      </c>
      <c r="G23" s="20" t="s">
        <v>5</v>
      </c>
      <c r="H23" s="20">
        <v>2</v>
      </c>
      <c r="I23" s="52">
        <v>0</v>
      </c>
      <c r="J23" s="92">
        <f t="shared" si="4"/>
        <v>0</v>
      </c>
    </row>
    <row r="24" spans="1:10" s="14" customFormat="1" ht="92.4" x14ac:dyDescent="0.25">
      <c r="A24" s="83">
        <v>18</v>
      </c>
      <c r="B24" s="75" t="s">
        <v>20</v>
      </c>
      <c r="C24" s="45"/>
      <c r="D24" s="39"/>
      <c r="E24" s="39"/>
      <c r="F24" s="63" t="s">
        <v>22</v>
      </c>
      <c r="G24" s="20" t="s">
        <v>5</v>
      </c>
      <c r="H24" s="20">
        <v>2</v>
      </c>
      <c r="I24" s="52">
        <v>0</v>
      </c>
      <c r="J24" s="92">
        <f t="shared" si="4"/>
        <v>0</v>
      </c>
    </row>
    <row r="25" spans="1:10" s="14" customFormat="1" ht="18" customHeight="1" x14ac:dyDescent="0.25">
      <c r="A25" s="83">
        <v>19</v>
      </c>
      <c r="B25" s="77" t="s">
        <v>18</v>
      </c>
      <c r="C25" s="21"/>
      <c r="D25" s="21"/>
      <c r="E25" s="21"/>
      <c r="F25" s="66"/>
      <c r="G25" s="66"/>
      <c r="H25" s="66"/>
      <c r="I25" s="21"/>
      <c r="J25" s="94">
        <f>SUM(J26:J27)</f>
        <v>0</v>
      </c>
    </row>
    <row r="26" spans="1:10" s="5" customFormat="1" ht="44.25" customHeight="1" x14ac:dyDescent="0.25">
      <c r="A26" s="83">
        <v>20</v>
      </c>
      <c r="B26" s="67" t="s">
        <v>65</v>
      </c>
      <c r="C26" s="44"/>
      <c r="D26" s="41"/>
      <c r="E26" s="41"/>
      <c r="F26" s="67" t="s">
        <v>68</v>
      </c>
      <c r="G26" s="88" t="s">
        <v>127</v>
      </c>
      <c r="H26" s="20">
        <v>10</v>
      </c>
      <c r="I26" s="52">
        <v>0</v>
      </c>
      <c r="J26" s="92">
        <f t="shared" ref="J26:J27" si="5">I26*H26</f>
        <v>0</v>
      </c>
    </row>
    <row r="27" spans="1:10" s="5" customFormat="1" ht="44.25" customHeight="1" x14ac:dyDescent="0.25">
      <c r="A27" s="83">
        <v>21</v>
      </c>
      <c r="B27" s="67" t="s">
        <v>65</v>
      </c>
      <c r="C27" s="51"/>
      <c r="D27" s="51"/>
      <c r="E27" s="51"/>
      <c r="F27" s="67" t="s">
        <v>67</v>
      </c>
      <c r="G27" s="88" t="s">
        <v>127</v>
      </c>
      <c r="H27" s="20">
        <v>10</v>
      </c>
      <c r="I27" s="52">
        <v>0</v>
      </c>
      <c r="J27" s="95">
        <f t="shared" si="5"/>
        <v>0</v>
      </c>
    </row>
    <row r="28" spans="1:10" s="14" customFormat="1" ht="18" customHeight="1" x14ac:dyDescent="0.25">
      <c r="A28" s="83">
        <v>22</v>
      </c>
      <c r="B28" s="77" t="s">
        <v>9</v>
      </c>
      <c r="C28" s="21"/>
      <c r="D28" s="21"/>
      <c r="E28" s="21"/>
      <c r="F28" s="66"/>
      <c r="G28" s="66"/>
      <c r="H28" s="66"/>
      <c r="I28" s="21"/>
      <c r="J28" s="94">
        <f>SUM(J29:J31)</f>
        <v>0</v>
      </c>
    </row>
    <row r="29" spans="1:10" s="5" customFormat="1" ht="92.25" customHeight="1" x14ac:dyDescent="0.25">
      <c r="A29" s="83">
        <v>23</v>
      </c>
      <c r="B29" s="78" t="s">
        <v>17</v>
      </c>
      <c r="C29" s="51"/>
      <c r="D29" s="41"/>
      <c r="E29" s="41"/>
      <c r="F29" s="68" t="s">
        <v>126</v>
      </c>
      <c r="G29" s="88" t="s">
        <v>8</v>
      </c>
      <c r="H29" s="20">
        <v>1</v>
      </c>
      <c r="I29" s="53">
        <v>0</v>
      </c>
      <c r="J29" s="95">
        <f t="shared" ref="J29:J31" si="6">I29*H29</f>
        <v>0</v>
      </c>
    </row>
    <row r="30" spans="1:10" s="5" customFormat="1" ht="45" customHeight="1" x14ac:dyDescent="0.25">
      <c r="A30" s="83">
        <v>24</v>
      </c>
      <c r="B30" s="78" t="s">
        <v>50</v>
      </c>
      <c r="C30" s="51"/>
      <c r="D30" s="41"/>
      <c r="E30" s="41"/>
      <c r="F30" s="68" t="s">
        <v>48</v>
      </c>
      <c r="G30" s="88" t="s">
        <v>8</v>
      </c>
      <c r="H30" s="20">
        <v>1</v>
      </c>
      <c r="I30" s="53">
        <v>0</v>
      </c>
      <c r="J30" s="95">
        <f t="shared" si="6"/>
        <v>0</v>
      </c>
    </row>
    <row r="31" spans="1:10" s="5" customFormat="1" ht="52.5" customHeight="1" x14ac:dyDescent="0.25">
      <c r="A31" s="83">
        <v>25</v>
      </c>
      <c r="B31" s="78" t="s">
        <v>49</v>
      </c>
      <c r="C31" s="51"/>
      <c r="D31" s="41"/>
      <c r="E31" s="41"/>
      <c r="F31" s="68" t="s">
        <v>51</v>
      </c>
      <c r="G31" s="88" t="s">
        <v>8</v>
      </c>
      <c r="H31" s="20">
        <v>1</v>
      </c>
      <c r="I31" s="53">
        <v>0</v>
      </c>
      <c r="J31" s="95">
        <f t="shared" si="6"/>
        <v>0</v>
      </c>
    </row>
    <row r="32" spans="1:10" ht="13.8" thickBot="1" x14ac:dyDescent="0.3">
      <c r="A32" s="69"/>
      <c r="B32" s="69"/>
      <c r="C32" s="6"/>
      <c r="D32" s="7"/>
      <c r="E32" s="7"/>
      <c r="F32" s="69"/>
      <c r="G32" s="85"/>
      <c r="H32" s="85"/>
      <c r="I32" s="6"/>
      <c r="J32" s="69"/>
    </row>
    <row r="33" spans="1:10" s="14" customFormat="1" ht="23.25" customHeight="1" x14ac:dyDescent="0.3">
      <c r="A33" s="70"/>
      <c r="B33" s="79" t="s">
        <v>6</v>
      </c>
      <c r="C33" s="23"/>
      <c r="D33" s="24"/>
      <c r="E33" s="24"/>
      <c r="F33" s="70"/>
      <c r="G33" s="86"/>
      <c r="H33" s="86"/>
      <c r="I33" s="23"/>
      <c r="J33" s="96">
        <f>J5+J25+J28</f>
        <v>0</v>
      </c>
    </row>
    <row r="36" spans="1:10" collapsed="1" x14ac:dyDescent="0.25"/>
    <row r="45" spans="1:10" collapsed="1" x14ac:dyDescent="0.25"/>
    <row r="49" ht="24.9" customHeight="1" x14ac:dyDescent="0.25"/>
    <row r="50" ht="24.9" customHeight="1" x14ac:dyDescent="0.25"/>
    <row r="51" ht="24.9" customHeight="1" x14ac:dyDescent="0.25"/>
    <row r="52" ht="24.9" customHeight="1" x14ac:dyDescent="0.25"/>
    <row r="53" ht="24.9" customHeight="1" x14ac:dyDescent="0.25"/>
    <row r="54" ht="24.9" customHeight="1" x14ac:dyDescent="0.25"/>
    <row r="55" ht="24.9" customHeight="1" x14ac:dyDescent="0.25"/>
    <row r="56" ht="24.9" customHeight="1" x14ac:dyDescent="0.25"/>
    <row r="57" ht="24.9" customHeight="1" x14ac:dyDescent="0.25"/>
    <row r="58" ht="24.9" customHeight="1" x14ac:dyDescent="0.25"/>
    <row r="59" ht="24.9" customHeight="1" x14ac:dyDescent="0.25"/>
    <row r="60" ht="24.9" customHeight="1" x14ac:dyDescent="0.25"/>
    <row r="61" ht="24.9" customHeight="1" x14ac:dyDescent="0.25"/>
    <row r="62" ht="24.9" customHeight="1" x14ac:dyDescent="0.25"/>
    <row r="63" ht="24.9" customHeight="1" x14ac:dyDescent="0.25"/>
    <row r="64" ht="24.9" customHeight="1" x14ac:dyDescent="0.25"/>
    <row r="65" ht="15" customHeight="1" x14ac:dyDescent="0.25"/>
    <row r="66" ht="24.9" customHeight="1" x14ac:dyDescent="0.25"/>
    <row r="67" ht="18" customHeight="1" x14ac:dyDescent="0.25"/>
    <row r="68" ht="24.9" customHeight="1" x14ac:dyDescent="0.25"/>
    <row r="69" ht="24.9" customHeight="1" x14ac:dyDescent="0.25"/>
  </sheetData>
  <sheetProtection algorithmName="SHA-512" hashValue="Eojl8n91pPsH1xu0CmkRW9KlaBnDZZH/MVXzBu4iRQKtTGjRd+QWZCbz0qB97oUAI1wP5jBOnUbeFVEVMfcu5A==" saltValue="AAcoSKGDjnTxtFLlzNPpFg==" spinCount="100000" sheet="1" objects="1" scenarios="1"/>
  <protectedRanges>
    <protectedRange sqref="C6:E24" name="Oblast6"/>
    <protectedRange sqref="C26:E27" name="Oblast5"/>
    <protectedRange sqref="C29:E31" name="Oblast4"/>
    <protectedRange sqref="I29:I31" name="Oblast3"/>
    <protectedRange sqref="I26:I27" name="Oblast2"/>
    <protectedRange sqref="I6:I24" name="Oblast1"/>
  </protectedRanges>
  <autoFilter ref="A2:J69" xr:uid="{7A201343-2B4E-4FCC-97F1-EFA1AF06BBAC}"/>
  <dataConsolidate/>
  <pageMargins left="0.74803149606299213" right="0.74803149606299213" top="0.98425196850393704" bottom="0.98425196850393704" header="0.51181102362204722" footer="0.51181102362204722"/>
  <pageSetup paperSize="9" scale="38" firstPageNumber="0" orientation="portrait" r:id="rId1"/>
  <headerFooter alignWithMargins="0">
    <oddFooter>&amp;C&amp;P/&amp;N</oddFooter>
  </headerFooter>
  <rowBreaks count="2" manualBreakCount="2">
    <brk id="24" max="9" man="1"/>
    <brk id="64"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DE4DA0A3A67894BADC8F8EA8CA07CC4" ma:contentTypeVersion="15" ma:contentTypeDescription="Vytvoří nový dokument" ma:contentTypeScope="" ma:versionID="f4769daa44543672f07708303bf88d80">
  <xsd:schema xmlns:xsd="http://www.w3.org/2001/XMLSchema" xmlns:xs="http://www.w3.org/2001/XMLSchema" xmlns:p="http://schemas.microsoft.com/office/2006/metadata/properties" xmlns:ns2="c03dcc2d-00ec-4599-b3dd-6e694807e020" xmlns:ns3="1d4b32a5-dbaf-49bd-9c72-af8c88b6ef1c" targetNamespace="http://schemas.microsoft.com/office/2006/metadata/properties" ma:root="true" ma:fieldsID="01794dfec908b92b5af4d6d03a59e2d1" ns2:_="" ns3:_="">
    <xsd:import namespace="c03dcc2d-00ec-4599-b3dd-6e694807e020"/>
    <xsd:import namespace="1d4b32a5-dbaf-49bd-9c72-af8c88b6ef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dcc2d-00ec-4599-b3dd-6e694807e020" elementFormDefault="qualified">
    <xsd:import namespace="http://schemas.microsoft.com/office/2006/documentManagement/types"/>
    <xsd:import namespace="http://schemas.microsoft.com/office/infopath/2007/PartnerControls"/>
    <xsd:element name="SharedWithUsers" ma:index="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internalName="SharedWithDetails" ma:readOnly="true">
      <xsd:simpleType>
        <xsd:restriction base="dms:Note">
          <xsd:maxLength value="255"/>
        </xsd:restriction>
      </xsd:simpleType>
    </xsd:element>
    <xsd:element name="TaxCatchAll" ma:index="14" nillable="true" ma:displayName="Taxonomy Catch All Column" ma:hidden="true" ma:list="{779b6866-37ff-4a53-81a4-0a4c729f9f1e}" ma:internalName="TaxCatchAll" ma:showField="CatchAllData" ma:web="c03dcc2d-00ec-4599-b3dd-6e694807e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4b32a5-dbaf-49bd-9c72-af8c88b6ef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48fbdb8-179a-4c87-87e1-a65fe5d9018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03dcc2d-00ec-4599-b3dd-6e694807e020" xsi:nil="true"/>
    <lcf76f155ced4ddcb4097134ff3c332f xmlns="1d4b32a5-dbaf-49bd-9c72-af8c88b6ef1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CD5116-28DA-4D86-A956-B2AC65127C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dcc2d-00ec-4599-b3dd-6e694807e020"/>
    <ds:schemaRef ds:uri="1d4b32a5-dbaf-49bd-9c72-af8c88b6ef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7C21DA-A9E4-4306-A7B4-719169330603}">
  <ds:schemaRefs>
    <ds:schemaRef ds:uri="http://schemas.microsoft.com/office/2006/metadata/properties"/>
    <ds:schemaRef ds:uri="http://schemas.microsoft.com/office/infopath/2007/PartnerControls"/>
    <ds:schemaRef ds:uri="c03dcc2d-00ec-4599-b3dd-6e694807e020"/>
    <ds:schemaRef ds:uri="1d4b32a5-dbaf-49bd-9c72-af8c88b6ef1c"/>
  </ds:schemaRefs>
</ds:datastoreItem>
</file>

<file path=customXml/itemProps3.xml><?xml version="1.0" encoding="utf-8"?>
<ds:datastoreItem xmlns:ds="http://schemas.openxmlformats.org/officeDocument/2006/customXml" ds:itemID="{F94E9726-1212-490D-808D-47C6E14A94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13</vt:i4>
      </vt:variant>
    </vt:vector>
  </HeadingPairs>
  <TitlesOfParts>
    <vt:vector size="18" baseType="lpstr">
      <vt:lpstr>Rekapitulace</vt:lpstr>
      <vt:lpstr>ZŠ Dukelská</vt:lpstr>
      <vt:lpstr>ZŠ Jiráskova</vt:lpstr>
      <vt:lpstr>ZŠ a MŠ Na Karlově</vt:lpstr>
      <vt:lpstr>ZŠ a PŠ</vt:lpstr>
      <vt:lpstr>'ZŠ a MŠ Na Karlově'!Excel_BuiltIn_Print_Titles_1</vt:lpstr>
      <vt:lpstr>'ZŠ a PŠ'!Excel_BuiltIn_Print_Titles_1</vt:lpstr>
      <vt:lpstr>'ZŠ Dukelská'!Excel_BuiltIn_Print_Titles_1</vt:lpstr>
      <vt:lpstr>'ZŠ Jiráskova'!Excel_BuiltIn_Print_Titles_1</vt:lpstr>
      <vt:lpstr>'ZŠ a MŠ Na Karlově'!Názvy_tisku</vt:lpstr>
      <vt:lpstr>'ZŠ a PŠ'!Názvy_tisku</vt:lpstr>
      <vt:lpstr>'ZŠ Dukelská'!Názvy_tisku</vt:lpstr>
      <vt:lpstr>'ZŠ Jiráskova'!Názvy_tisku</vt:lpstr>
      <vt:lpstr>Rekapitulace!Oblast_tisku</vt:lpstr>
      <vt:lpstr>'ZŠ a MŠ Na Karlově'!Oblast_tisku</vt:lpstr>
      <vt:lpstr>'ZŠ a PŠ'!Oblast_tisku</vt:lpstr>
      <vt:lpstr>'ZŠ Dukelská'!Oblast_tisku</vt:lpstr>
      <vt:lpstr>'ZŠ Jiráskova'!Oblast_tisku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2025-01-28T22:08:40Z</dcterms:created>
  <dcterms:modified xsi:type="dcterms:W3CDTF">2025-09-10T09:17:52Z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1029	1029</vt:lpwstr>
  </property>
  <property fmtid="{D5CDD505-2E9C-101B-9397-08002B2CF9AE}" pid="3" name="ContentTypeId">
    <vt:lpwstr>0x0101008DE4DA0A3A67894BADC8F8EA8CA07CC4</vt:lpwstr>
  </property>
  <property fmtid="{D5CDD505-2E9C-101B-9397-08002B2CF9AE}" pid="4" name="MediaServiceImageTags">
    <vt:lpwstr/>
  </property>
</Properties>
</file>